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2"/>
  </bookViews>
  <sheets>
    <sheet name="Mixed" sheetId="1" r:id="rId1"/>
    <sheet name="EinzelD" sheetId="2" r:id="rId2"/>
    <sheet name="EinzelH" sheetId="3" r:id="rId3"/>
  </sheets>
  <definedNames>
    <definedName name="_xlnm._FilterDatabase" localSheetId="1" hidden="1">'EinzelD'!$B$4:$N$53</definedName>
    <definedName name="_xlnm._FilterDatabase" localSheetId="2" hidden="1">'EinzelH'!$B$4:$N$170</definedName>
    <definedName name="_xlnm._FilterDatabase" localSheetId="0" hidden="1">'Mixed'!$B$4:$L$117</definedName>
    <definedName name="D_NDL" localSheetId="1">'Mixed'!$D$16:$E$18</definedName>
    <definedName name="D_NDL" localSheetId="2">'EinzelH'!#REF!</definedName>
    <definedName name="D_NDL">'Mixed'!$D$16:$E$18</definedName>
    <definedName name="_xlnm.Print_Area" localSheetId="1">'EinzelD'!$A$1:$N$51</definedName>
    <definedName name="_xlnm.Print_Area" localSheetId="2">'EinzelH'!$A$1:$N$58</definedName>
    <definedName name="_xlnm.Print_Area" localSheetId="0">'Mixed'!$A$1:$L$10</definedName>
    <definedName name="H_NDL" localSheetId="1">'EinzelD'!$C$20:$E$23</definedName>
    <definedName name="H_NDL">'Mixed'!$B$16:$E$117</definedName>
    <definedName name="TagTab">'Mixed'!$D$20:$E$25</definedName>
  </definedNames>
  <calcPr fullCalcOnLoad="1"/>
</workbook>
</file>

<file path=xl/sharedStrings.xml><?xml version="1.0" encoding="utf-8"?>
<sst xmlns="http://schemas.openxmlformats.org/spreadsheetml/2006/main" count="382" uniqueCount="159">
  <si>
    <t>Platz</t>
  </si>
  <si>
    <t>Name</t>
  </si>
  <si>
    <t>Club</t>
  </si>
  <si>
    <t>Sex</t>
  </si>
  <si>
    <t>Holz</t>
  </si>
  <si>
    <t>Tag_1</t>
  </si>
  <si>
    <t>Tag_2</t>
  </si>
  <si>
    <t>Tag_3</t>
  </si>
  <si>
    <t>Tag_4</t>
  </si>
  <si>
    <t>Tag_5</t>
  </si>
  <si>
    <t>Tag_6</t>
  </si>
  <si>
    <t>H</t>
  </si>
  <si>
    <t>D</t>
  </si>
  <si>
    <t>Nadel</t>
  </si>
  <si>
    <t>Max</t>
  </si>
  <si>
    <t xml:space="preserve">   1.</t>
  </si>
  <si>
    <t xml:space="preserve">   2.</t>
  </si>
  <si>
    <t xml:space="preserve">   3.</t>
  </si>
  <si>
    <t xml:space="preserve">Franzen,Marlies               </t>
  </si>
  <si>
    <t xml:space="preserve">Bunte Acht                    </t>
  </si>
  <si>
    <t xml:space="preserve">Puddelkönige                  </t>
  </si>
  <si>
    <t xml:space="preserve">Müller,Ute                    </t>
  </si>
  <si>
    <t xml:space="preserve">Ohne Namen                    </t>
  </si>
  <si>
    <t xml:space="preserve">Kaltenbach,Karola             </t>
  </si>
  <si>
    <t xml:space="preserve">Christoph,Marlies             </t>
  </si>
  <si>
    <t xml:space="preserve">Müller,Irmgard                </t>
  </si>
  <si>
    <t xml:space="preserve">Schmitz,Karla                 </t>
  </si>
  <si>
    <t xml:space="preserve">Lach,Hannelore                </t>
  </si>
  <si>
    <t xml:space="preserve">Greven,Käthe                  </t>
  </si>
  <si>
    <t xml:space="preserve">Greven,Heike                  </t>
  </si>
  <si>
    <t xml:space="preserve">Ladwig,Hannelore              </t>
  </si>
  <si>
    <t xml:space="preserve">Meschke,Iris                  </t>
  </si>
  <si>
    <t xml:space="preserve">Kranzhoff,Gitta               </t>
  </si>
  <si>
    <t xml:space="preserve">Schake,Eva                    </t>
  </si>
  <si>
    <t xml:space="preserve">Ladwig,Wolfgang               </t>
  </si>
  <si>
    <t xml:space="preserve">Kaltenbach,Wolfgang           </t>
  </si>
  <si>
    <t xml:space="preserve">Franzen,Martin                </t>
  </si>
  <si>
    <t xml:space="preserve">Schmitz,Josef                 </t>
  </si>
  <si>
    <t xml:space="preserve">Christoph,Peter               </t>
  </si>
  <si>
    <t xml:space="preserve">Göbel,Peter                   </t>
  </si>
  <si>
    <t xml:space="preserve">Greven,Rainer                 </t>
  </si>
  <si>
    <t xml:space="preserve">Brock,Hubert                  </t>
  </si>
  <si>
    <t xml:space="preserve">Lach,Karl-Heinz               </t>
  </si>
  <si>
    <t xml:space="preserve">Greven,Hubert                 </t>
  </si>
  <si>
    <t xml:space="preserve">Greven,Arno                   </t>
  </si>
  <si>
    <t xml:space="preserve">Meschke,Heiner                </t>
  </si>
  <si>
    <t xml:space="preserve">Jakobs,Willi                  </t>
  </si>
  <si>
    <t xml:space="preserve">                              </t>
  </si>
  <si>
    <t>Keglerinnen sind angemeldet</t>
  </si>
  <si>
    <t xml:space="preserve">Greven,Norbert                </t>
  </si>
  <si>
    <t xml:space="preserve">Bork,Nicole                   </t>
  </si>
  <si>
    <t xml:space="preserve">Gauglitz,Waltraud             </t>
  </si>
  <si>
    <t xml:space="preserve">Bork,Sascha                   </t>
  </si>
  <si>
    <t>Mannschaftswertung: Mixed</t>
  </si>
  <si>
    <t>4.</t>
  </si>
  <si>
    <t>5.</t>
  </si>
  <si>
    <t>Rote Grütze</t>
  </si>
  <si>
    <t>18.</t>
  </si>
  <si>
    <t>Puddelkönige</t>
  </si>
  <si>
    <t>Meyer, Jennifer</t>
  </si>
  <si>
    <t>Kreusel,Anita</t>
  </si>
  <si>
    <t>Hilgers,Gerd</t>
  </si>
  <si>
    <t>Meyer,Robert</t>
  </si>
  <si>
    <t>34.</t>
  </si>
  <si>
    <t>17.</t>
  </si>
  <si>
    <t xml:space="preserve">  8.</t>
  </si>
  <si>
    <t>Greven,Brigitte</t>
  </si>
  <si>
    <t>6.</t>
  </si>
  <si>
    <t>9.</t>
  </si>
  <si>
    <t>11.</t>
  </si>
  <si>
    <t>25.</t>
  </si>
  <si>
    <t>32.</t>
  </si>
  <si>
    <t>35.</t>
  </si>
  <si>
    <t>14.</t>
  </si>
  <si>
    <t>13.</t>
  </si>
  <si>
    <t>31.</t>
  </si>
  <si>
    <t>28.</t>
  </si>
  <si>
    <t>Diff.</t>
  </si>
  <si>
    <t>7.</t>
  </si>
  <si>
    <t>8.</t>
  </si>
  <si>
    <t>12.</t>
  </si>
  <si>
    <t>15.</t>
  </si>
  <si>
    <t>16.</t>
  </si>
  <si>
    <t>33.</t>
  </si>
  <si>
    <t>1.</t>
  </si>
  <si>
    <t>2.</t>
  </si>
  <si>
    <t>3.</t>
  </si>
  <si>
    <t>10.</t>
  </si>
  <si>
    <t>22.</t>
  </si>
  <si>
    <t>29.</t>
  </si>
  <si>
    <t xml:space="preserve">1. Durchgang: 15./16.November 2003 </t>
  </si>
  <si>
    <t>2. Durchgang: 22./23.November 2003</t>
  </si>
  <si>
    <t>3. Durchgang: 06./07.Dezember 2003</t>
  </si>
  <si>
    <t>4. Durchgang: 17./18.Januar 2004</t>
  </si>
  <si>
    <t>5. Durchgang: 31.Januar/01.Februar 2004</t>
  </si>
  <si>
    <t>6. Durchgang: 07./08.Februar 2004</t>
  </si>
  <si>
    <t>32. Kegelstadtmeisterschaft</t>
  </si>
  <si>
    <t>Dasimmerdabei</t>
  </si>
  <si>
    <t>Stief Dropp</t>
  </si>
  <si>
    <t>Bunte Acht A</t>
  </si>
  <si>
    <t>Bunte Acht B</t>
  </si>
  <si>
    <t>Ohne Namen A</t>
  </si>
  <si>
    <t>Ohne Namen B</t>
  </si>
  <si>
    <t>König,Frank</t>
  </si>
  <si>
    <t>Conrads,Rudi</t>
  </si>
  <si>
    <t>Greven,Desirèe</t>
  </si>
  <si>
    <t>König,Antja</t>
  </si>
  <si>
    <t>Mörsheim, Doris</t>
  </si>
  <si>
    <t>26.</t>
  </si>
  <si>
    <t xml:space="preserve"> </t>
  </si>
  <si>
    <t>19.</t>
  </si>
  <si>
    <t>30.</t>
  </si>
  <si>
    <t>20.</t>
  </si>
  <si>
    <t>21.</t>
  </si>
  <si>
    <t>23.</t>
  </si>
  <si>
    <t>38.</t>
  </si>
  <si>
    <t>40.</t>
  </si>
  <si>
    <t>24.</t>
  </si>
  <si>
    <t>36.</t>
  </si>
  <si>
    <t>Stief Dropp Nothberg</t>
  </si>
  <si>
    <t>Einzelwertung: Herren Mixed</t>
  </si>
  <si>
    <t>Einzelwertung: Damen Mixed</t>
  </si>
  <si>
    <t>Thomas Classen</t>
  </si>
  <si>
    <t>37.</t>
  </si>
  <si>
    <t>39.</t>
  </si>
  <si>
    <t>bronze</t>
  </si>
  <si>
    <t>silber</t>
  </si>
  <si>
    <t>gold</t>
  </si>
  <si>
    <t>Hommelsheim,Eddy</t>
  </si>
  <si>
    <t>Clermont,Guido</t>
  </si>
  <si>
    <t>Tümmler,Olaf</t>
  </si>
  <si>
    <t>Söfker,Achim</t>
  </si>
  <si>
    <t>Körfer,Michael</t>
  </si>
  <si>
    <t>Burbach,Sascha</t>
  </si>
  <si>
    <t>Clermont,Gaby</t>
  </si>
  <si>
    <t>Classen,Sylvia</t>
  </si>
  <si>
    <t>Schoenen,Susanne</t>
  </si>
  <si>
    <t>Blaskowski,Simone</t>
  </si>
  <si>
    <t>Körfer,Suzanne</t>
  </si>
  <si>
    <t>Pautsch,Susanne</t>
  </si>
  <si>
    <t>Fehr,Hans</t>
  </si>
  <si>
    <t>Fehr,Irene</t>
  </si>
  <si>
    <t>Kaulen,Gerti</t>
  </si>
  <si>
    <t>Reinders,Marianne</t>
  </si>
  <si>
    <t>Niessen,Sylvia</t>
  </si>
  <si>
    <t>Krehl,Mechthilde</t>
  </si>
  <si>
    <t>Kaulen,Willibert</t>
  </si>
  <si>
    <t>Reinders,Gerd</t>
  </si>
  <si>
    <t>Krehl,Hermann J.</t>
  </si>
  <si>
    <t>Ladwig,Thomas</t>
  </si>
  <si>
    <t>Stevens,Thomas</t>
  </si>
  <si>
    <t>Naeven,Frank</t>
  </si>
  <si>
    <t>Manz,Rudolf</t>
  </si>
  <si>
    <t>Schoenen,Manfred</t>
  </si>
  <si>
    <t>Naeven,Jenny</t>
  </si>
  <si>
    <t>Schoenen,Evelyne</t>
  </si>
  <si>
    <t>Christ,Rosemarie</t>
  </si>
  <si>
    <t>Kegler</t>
  </si>
  <si>
    <t>sind angemeldet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</si>
</sst>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,"/>
    <numFmt numFmtId="165" formatCode="##0,"/>
  </numFmts>
  <fonts count="6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N1" sqref="N1"/>
    </sheetView>
  </sheetViews>
  <sheetFormatPr defaultColWidth="11.421875" defaultRowHeight="12.75"/>
  <cols>
    <col min="1" max="1" width="4.8515625" style="0" customWidth="1"/>
    <col min="2" max="2" width="5.421875" style="4" customWidth="1"/>
    <col min="3" max="3" width="4.8515625" style="2" hidden="1" customWidth="1"/>
    <col min="4" max="4" width="5.7109375" style="3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2" customWidth="1"/>
  </cols>
  <sheetData>
    <row r="1" spans="2:14" ht="30" customHeight="1">
      <c r="B1" s="12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6"/>
      <c r="N1" s="6"/>
    </row>
    <row r="2" spans="2:13" ht="12" customHeight="1">
      <c r="B2" s="13" t="s">
        <v>53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2"/>
    </row>
    <row r="3" spans="2:13" ht="12" customHeight="1">
      <c r="B3" s="13" t="str">
        <f>VLOOKUP(COUNT(G5:L5),TagTab,2,FALSE)</f>
        <v>6. Durchgang: 07./08.Februar 2004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2"/>
    </row>
    <row r="4" spans="1:13" ht="32.25" thickBot="1">
      <c r="A4" s="7" t="s">
        <v>0</v>
      </c>
      <c r="B4" s="7" t="s">
        <v>4</v>
      </c>
      <c r="C4" s="7" t="s">
        <v>3</v>
      </c>
      <c r="D4" s="7" t="s">
        <v>77</v>
      </c>
      <c r="E4" s="8" t="s">
        <v>1</v>
      </c>
      <c r="F4" s="8"/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"/>
    </row>
    <row r="5" spans="1:12" ht="12.75">
      <c r="A5" s="2" t="s">
        <v>84</v>
      </c>
      <c r="B5" s="2">
        <f aca="true" t="shared" si="0" ref="B5:B12">G5+H5+I5+J5+K5+L5</f>
        <v>1807</v>
      </c>
      <c r="C5" t="s">
        <v>11</v>
      </c>
      <c r="D5">
        <f aca="true" t="shared" si="1" ref="D5:D12">$B$5-B5</f>
        <v>0</v>
      </c>
      <c r="E5" s="9" t="s">
        <v>99</v>
      </c>
      <c r="F5" t="s">
        <v>47</v>
      </c>
      <c r="G5">
        <v>307</v>
      </c>
      <c r="H5">
        <v>263</v>
      </c>
      <c r="I5">
        <v>312</v>
      </c>
      <c r="J5">
        <v>329</v>
      </c>
      <c r="K5">
        <v>308</v>
      </c>
      <c r="L5">
        <v>288</v>
      </c>
    </row>
    <row r="6" spans="1:12" ht="12.75">
      <c r="A6" s="2" t="s">
        <v>85</v>
      </c>
      <c r="B6" s="2">
        <f t="shared" si="0"/>
        <v>1738</v>
      </c>
      <c r="D6">
        <f t="shared" si="1"/>
        <v>69</v>
      </c>
      <c r="E6" s="9" t="s">
        <v>58</v>
      </c>
      <c r="G6">
        <v>291</v>
      </c>
      <c r="H6">
        <v>307</v>
      </c>
      <c r="I6">
        <v>284</v>
      </c>
      <c r="J6">
        <v>299</v>
      </c>
      <c r="K6">
        <v>274</v>
      </c>
      <c r="L6">
        <v>283</v>
      </c>
    </row>
    <row r="7" spans="1:12" ht="12.75">
      <c r="A7" s="2" t="s">
        <v>86</v>
      </c>
      <c r="B7" s="2">
        <f t="shared" si="0"/>
        <v>1696</v>
      </c>
      <c r="C7" t="s">
        <v>11</v>
      </c>
      <c r="D7">
        <f t="shared" si="1"/>
        <v>111</v>
      </c>
      <c r="E7" s="9" t="s">
        <v>100</v>
      </c>
      <c r="F7" t="s">
        <v>47</v>
      </c>
      <c r="G7">
        <v>293</v>
      </c>
      <c r="H7">
        <v>268</v>
      </c>
      <c r="I7">
        <v>277</v>
      </c>
      <c r="J7">
        <v>307</v>
      </c>
      <c r="K7">
        <v>279</v>
      </c>
      <c r="L7">
        <v>272</v>
      </c>
    </row>
    <row r="8" spans="1:12" ht="12.75">
      <c r="A8" s="2" t="s">
        <v>54</v>
      </c>
      <c r="B8" s="2">
        <f t="shared" si="0"/>
        <v>1593</v>
      </c>
      <c r="D8">
        <f t="shared" si="1"/>
        <v>214</v>
      </c>
      <c r="E8" s="9" t="s">
        <v>102</v>
      </c>
      <c r="G8">
        <v>258</v>
      </c>
      <c r="H8">
        <v>257</v>
      </c>
      <c r="I8">
        <v>269</v>
      </c>
      <c r="J8">
        <v>290</v>
      </c>
      <c r="K8">
        <v>250</v>
      </c>
      <c r="L8">
        <v>269</v>
      </c>
    </row>
    <row r="9" spans="1:12" ht="12.75">
      <c r="A9" s="2" t="s">
        <v>55</v>
      </c>
      <c r="B9" s="2">
        <f t="shared" si="0"/>
        <v>1582</v>
      </c>
      <c r="C9" t="s">
        <v>11</v>
      </c>
      <c r="D9">
        <f t="shared" si="1"/>
        <v>225</v>
      </c>
      <c r="E9" s="9" t="s">
        <v>56</v>
      </c>
      <c r="F9" t="s">
        <v>47</v>
      </c>
      <c r="G9">
        <v>240</v>
      </c>
      <c r="H9">
        <v>263</v>
      </c>
      <c r="I9">
        <v>281</v>
      </c>
      <c r="J9">
        <v>277</v>
      </c>
      <c r="K9">
        <v>257</v>
      </c>
      <c r="L9">
        <v>264</v>
      </c>
    </row>
    <row r="10" spans="1:12" ht="12.75">
      <c r="A10" s="2" t="s">
        <v>67</v>
      </c>
      <c r="B10" s="2">
        <f t="shared" si="0"/>
        <v>1578</v>
      </c>
      <c r="C10" t="s">
        <v>11</v>
      </c>
      <c r="D10">
        <f>$B$5-B10</f>
        <v>229</v>
      </c>
      <c r="E10" s="9" t="s">
        <v>98</v>
      </c>
      <c r="F10" t="s">
        <v>47</v>
      </c>
      <c r="G10">
        <v>247</v>
      </c>
      <c r="H10">
        <v>283</v>
      </c>
      <c r="I10">
        <v>262</v>
      </c>
      <c r="J10">
        <v>254</v>
      </c>
      <c r="K10">
        <v>274</v>
      </c>
      <c r="L10">
        <v>258</v>
      </c>
    </row>
    <row r="11" spans="1:12" ht="12.75">
      <c r="A11" s="2" t="s">
        <v>78</v>
      </c>
      <c r="B11" s="2">
        <f t="shared" si="0"/>
        <v>1570</v>
      </c>
      <c r="D11">
        <f t="shared" si="1"/>
        <v>237</v>
      </c>
      <c r="E11" s="9" t="s">
        <v>101</v>
      </c>
      <c r="G11">
        <v>290</v>
      </c>
      <c r="H11">
        <v>265</v>
      </c>
      <c r="I11">
        <v>258</v>
      </c>
      <c r="J11">
        <v>286</v>
      </c>
      <c r="K11">
        <v>223</v>
      </c>
      <c r="L11">
        <v>248</v>
      </c>
    </row>
    <row r="12" spans="1:12" ht="12.75">
      <c r="A12" s="2" t="s">
        <v>79</v>
      </c>
      <c r="B12" s="2">
        <f t="shared" si="0"/>
        <v>1535</v>
      </c>
      <c r="C12" t="s">
        <v>11</v>
      </c>
      <c r="D12">
        <f t="shared" si="1"/>
        <v>272</v>
      </c>
      <c r="E12" s="9" t="s">
        <v>97</v>
      </c>
      <c r="F12" t="s">
        <v>47</v>
      </c>
      <c r="G12">
        <v>250</v>
      </c>
      <c r="H12">
        <v>284</v>
      </c>
      <c r="I12">
        <v>248</v>
      </c>
      <c r="J12">
        <v>225</v>
      </c>
      <c r="K12">
        <v>273</v>
      </c>
      <c r="L12">
        <v>255</v>
      </c>
    </row>
    <row r="13" spans="2:6" ht="12.75">
      <c r="B13"/>
      <c r="D13"/>
      <c r="F13" t="s">
        <v>47</v>
      </c>
    </row>
    <row r="14" spans="2:6" ht="12.75">
      <c r="B14" s="2" t="s">
        <v>11</v>
      </c>
      <c r="D14" s="2" t="s">
        <v>12</v>
      </c>
      <c r="E14" t="s">
        <v>13</v>
      </c>
      <c r="F14" t="s">
        <v>47</v>
      </c>
    </row>
    <row r="15" spans="2:4" ht="12.75">
      <c r="B15" s="3">
        <v>0</v>
      </c>
      <c r="C15" s="2" t="s">
        <v>11</v>
      </c>
      <c r="D15" s="3">
        <v>0</v>
      </c>
    </row>
    <row r="16" spans="2:5" ht="12.75">
      <c r="B16" s="3">
        <v>85</v>
      </c>
      <c r="C16" s="3">
        <v>0</v>
      </c>
      <c r="D16" s="3">
        <v>80</v>
      </c>
      <c r="E16" t="s">
        <v>125</v>
      </c>
    </row>
    <row r="17" spans="2:5" ht="12.75">
      <c r="B17" s="3">
        <v>90</v>
      </c>
      <c r="C17" s="3"/>
      <c r="D17" s="3">
        <v>85</v>
      </c>
      <c r="E17" t="s">
        <v>126</v>
      </c>
    </row>
    <row r="18" spans="2:5" ht="12.75">
      <c r="B18" s="3">
        <v>95</v>
      </c>
      <c r="C18" s="3"/>
      <c r="D18" s="3">
        <v>90</v>
      </c>
      <c r="E18" t="s">
        <v>127</v>
      </c>
    </row>
    <row r="19" spans="2:3" ht="12.75">
      <c r="B19" s="3"/>
      <c r="C19" s="3"/>
    </row>
    <row r="20" spans="2:5" ht="12.75">
      <c r="B20" s="3"/>
      <c r="C20" s="3"/>
      <c r="D20" s="3">
        <v>1</v>
      </c>
      <c r="E20" t="s">
        <v>90</v>
      </c>
    </row>
    <row r="21" spans="2:5" ht="12.75">
      <c r="B21" s="3"/>
      <c r="C21" s="3"/>
      <c r="D21" s="3">
        <v>2</v>
      </c>
      <c r="E21" t="s">
        <v>91</v>
      </c>
    </row>
    <row r="22" spans="2:5" ht="12.75">
      <c r="B22" s="3"/>
      <c r="C22" s="3"/>
      <c r="D22" s="3">
        <v>3</v>
      </c>
      <c r="E22" t="s">
        <v>92</v>
      </c>
    </row>
    <row r="23" spans="2:5" ht="12.75">
      <c r="B23" s="3"/>
      <c r="C23" s="3"/>
      <c r="D23" s="3">
        <v>4</v>
      </c>
      <c r="E23" t="s">
        <v>93</v>
      </c>
    </row>
    <row r="24" spans="2:5" ht="12.75">
      <c r="B24" s="3"/>
      <c r="C24" s="3"/>
      <c r="D24" s="3">
        <v>5</v>
      </c>
      <c r="E24" t="s">
        <v>94</v>
      </c>
    </row>
    <row r="25" spans="2:5" ht="12.75">
      <c r="B25" s="3"/>
      <c r="C25" s="3"/>
      <c r="D25" s="3">
        <v>6</v>
      </c>
      <c r="E25" t="s">
        <v>95</v>
      </c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>
        <v>75</v>
      </c>
    </row>
    <row r="116" ht="12.75">
      <c r="C116" s="3">
        <v>80</v>
      </c>
    </row>
    <row r="117" ht="12.75">
      <c r="C117" s="3">
        <v>85</v>
      </c>
    </row>
  </sheetData>
  <autoFilter ref="B4:L117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pane ySplit="4" topLeftCell="BM5" activePane="bottomLeft" state="frozen"/>
      <selection pane="topLeft" activeCell="A1" sqref="A1"/>
      <selection pane="bottomLeft" activeCell="O1" sqref="O1"/>
    </sheetView>
  </sheetViews>
  <sheetFormatPr defaultColWidth="11.421875" defaultRowHeight="12.75"/>
  <cols>
    <col min="1" max="1" width="4.8515625" style="0" customWidth="1"/>
    <col min="2" max="2" width="5.7109375" style="4" customWidth="1"/>
    <col min="3" max="3" width="3.7109375" style="2" hidden="1" customWidth="1"/>
    <col min="4" max="4" width="5.7109375" style="3" customWidth="1"/>
    <col min="5" max="6" width="20.7109375" style="0" customWidth="1"/>
    <col min="7" max="13" width="4.7109375" style="0" customWidth="1"/>
    <col min="14" max="14" width="6.7109375" style="2" customWidth="1"/>
  </cols>
  <sheetData>
    <row r="1" spans="2:14" ht="30" customHeight="1">
      <c r="B1" s="12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ht="12" customHeight="1">
      <c r="B2" s="13" t="s">
        <v>121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2" customHeight="1">
      <c r="B3" s="13" t="str">
        <f>VLOOKUP(COUNT(Mixed!G5:L5),TagTab,2,FALSE)</f>
        <v>6. Durchgang: 07./08.Februar 2004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32.25" thickBot="1">
      <c r="A4" s="7" t="s">
        <v>0</v>
      </c>
      <c r="B4" s="7" t="s">
        <v>4</v>
      </c>
      <c r="C4" s="7" t="s">
        <v>3</v>
      </c>
      <c r="D4" s="7" t="s">
        <v>77</v>
      </c>
      <c r="E4" s="8" t="s">
        <v>1</v>
      </c>
      <c r="F4" s="8" t="s">
        <v>2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14</v>
      </c>
      <c r="N4" s="8" t="s">
        <v>13</v>
      </c>
    </row>
    <row r="5" spans="1:15" ht="12" customHeight="1">
      <c r="A5" s="2" t="s">
        <v>84</v>
      </c>
      <c r="B5" s="4">
        <f>G5+H5+I5+J5+K5+L5</f>
        <v>429</v>
      </c>
      <c r="C5" t="s">
        <v>12</v>
      </c>
      <c r="D5">
        <f aca="true" t="shared" si="0" ref="D5:D46">$B$5-B5</f>
        <v>0</v>
      </c>
      <c r="E5" s="9" t="s">
        <v>50</v>
      </c>
      <c r="F5" t="s">
        <v>20</v>
      </c>
      <c r="G5">
        <v>77</v>
      </c>
      <c r="H5">
        <v>71</v>
      </c>
      <c r="I5">
        <v>71</v>
      </c>
      <c r="J5">
        <v>72</v>
      </c>
      <c r="K5">
        <v>71</v>
      </c>
      <c r="L5">
        <v>67</v>
      </c>
      <c r="M5">
        <f aca="true" t="shared" si="1" ref="M5:M50">IF(ISBLANK(F5),0,MAX(G5,H5,I5,J5,K5,L5))</f>
        <v>77</v>
      </c>
      <c r="N5" s="11" t="e">
        <f>IF(C5="D",VLOOKUP(M5,EinzelD!D_NDL,2,TRUE),VLOOKUP(M5,EinzelD!D_NDL,2,TRUE))</f>
        <v>#N/A</v>
      </c>
      <c r="O5">
        <f>IF(COUNT(G5:L5)=6,1,0)</f>
        <v>1</v>
      </c>
    </row>
    <row r="6" spans="1:15" ht="12.75">
      <c r="A6" s="2" t="s">
        <v>85</v>
      </c>
      <c r="B6" s="4">
        <f aca="true" t="shared" si="2" ref="B6:B49">G6+H6+I6+J6+K6+L6</f>
        <v>428</v>
      </c>
      <c r="C6" t="s">
        <v>12</v>
      </c>
      <c r="D6">
        <f t="shared" si="0"/>
        <v>1</v>
      </c>
      <c r="E6" s="9" t="s">
        <v>18</v>
      </c>
      <c r="F6" t="s">
        <v>19</v>
      </c>
      <c r="G6">
        <v>67</v>
      </c>
      <c r="H6">
        <v>72</v>
      </c>
      <c r="I6">
        <v>72</v>
      </c>
      <c r="J6">
        <v>78</v>
      </c>
      <c r="K6">
        <v>73</v>
      </c>
      <c r="L6">
        <v>66</v>
      </c>
      <c r="M6">
        <f t="shared" si="1"/>
        <v>78</v>
      </c>
      <c r="N6" s="11" t="e">
        <f>IF(C6="D",VLOOKUP(M6,EinzelD!D_NDL,2,TRUE),VLOOKUP(M6,EinzelD!D_NDL,2,TRUE))</f>
        <v>#N/A</v>
      </c>
      <c r="O6">
        <f aca="true" t="shared" si="3" ref="O6:O50">IF(COUNT(G6:L6)=6,1,0)</f>
        <v>1</v>
      </c>
    </row>
    <row r="7" spans="1:15" ht="12.75">
      <c r="A7" s="2" t="s">
        <v>86</v>
      </c>
      <c r="B7" s="4">
        <f t="shared" si="2"/>
        <v>392</v>
      </c>
      <c r="C7" t="s">
        <v>12</v>
      </c>
      <c r="D7">
        <f t="shared" si="0"/>
        <v>37</v>
      </c>
      <c r="E7" s="9" t="s">
        <v>26</v>
      </c>
      <c r="F7" t="s">
        <v>19</v>
      </c>
      <c r="G7">
        <v>66</v>
      </c>
      <c r="H7">
        <v>62</v>
      </c>
      <c r="I7">
        <v>74</v>
      </c>
      <c r="J7">
        <v>71</v>
      </c>
      <c r="K7">
        <v>54</v>
      </c>
      <c r="L7">
        <v>65</v>
      </c>
      <c r="M7">
        <f t="shared" si="1"/>
        <v>74</v>
      </c>
      <c r="N7" s="11" t="e">
        <f>IF(C7="D",VLOOKUP(M7,EinzelD!D_NDL,2,TRUE),VLOOKUP(M7,EinzelD!D_NDL,2,TRUE))</f>
        <v>#N/A</v>
      </c>
      <c r="O7">
        <f t="shared" si="3"/>
        <v>1</v>
      </c>
    </row>
    <row r="8" spans="1:15" ht="12.75">
      <c r="A8" s="2" t="s">
        <v>54</v>
      </c>
      <c r="B8" s="4">
        <f t="shared" si="2"/>
        <v>368</v>
      </c>
      <c r="C8" t="s">
        <v>12</v>
      </c>
      <c r="D8">
        <f t="shared" si="0"/>
        <v>61</v>
      </c>
      <c r="E8" s="9" t="s">
        <v>23</v>
      </c>
      <c r="F8" t="s">
        <v>19</v>
      </c>
      <c r="G8">
        <v>67</v>
      </c>
      <c r="H8">
        <v>50</v>
      </c>
      <c r="I8">
        <v>61</v>
      </c>
      <c r="J8">
        <v>58</v>
      </c>
      <c r="K8">
        <v>69</v>
      </c>
      <c r="L8">
        <v>63</v>
      </c>
      <c r="M8">
        <f t="shared" si="1"/>
        <v>69</v>
      </c>
      <c r="N8" s="11" t="e">
        <f>IF(C8="D",VLOOKUP(M8,EinzelD!D_NDL,2,TRUE),VLOOKUP(M8,EinzelD!D_NDL,2,TRUE))</f>
        <v>#N/A</v>
      </c>
      <c r="O8">
        <f t="shared" si="3"/>
        <v>1</v>
      </c>
    </row>
    <row r="9" spans="1:15" ht="12.75">
      <c r="A9" s="2" t="s">
        <v>55</v>
      </c>
      <c r="B9" s="4">
        <f t="shared" si="2"/>
        <v>366</v>
      </c>
      <c r="C9" t="s">
        <v>12</v>
      </c>
      <c r="D9">
        <f t="shared" si="0"/>
        <v>63</v>
      </c>
      <c r="E9" s="9" t="s">
        <v>28</v>
      </c>
      <c r="F9" t="s">
        <v>22</v>
      </c>
      <c r="G9">
        <v>63</v>
      </c>
      <c r="H9">
        <v>57</v>
      </c>
      <c r="I9">
        <v>69</v>
      </c>
      <c r="J9">
        <v>57</v>
      </c>
      <c r="K9">
        <v>57</v>
      </c>
      <c r="L9">
        <v>63</v>
      </c>
      <c r="M9">
        <f t="shared" si="1"/>
        <v>69</v>
      </c>
      <c r="N9" s="11" t="e">
        <f>IF(C9="D",VLOOKUP(M9,EinzelD!D_NDL,2,TRUE),VLOOKUP(M9,EinzelD!D_NDL,2,TRUE))</f>
        <v>#N/A</v>
      </c>
      <c r="O9">
        <f t="shared" si="3"/>
        <v>1</v>
      </c>
    </row>
    <row r="10" spans="1:15" ht="12.75">
      <c r="A10" s="2" t="s">
        <v>67</v>
      </c>
      <c r="B10" s="4">
        <f t="shared" si="2"/>
        <v>365</v>
      </c>
      <c r="C10" t="s">
        <v>12</v>
      </c>
      <c r="D10">
        <f t="shared" si="0"/>
        <v>64</v>
      </c>
      <c r="E10" s="9" t="s">
        <v>60</v>
      </c>
      <c r="F10" t="s">
        <v>19</v>
      </c>
      <c r="G10">
        <v>65</v>
      </c>
      <c r="H10">
        <v>51</v>
      </c>
      <c r="I10">
        <v>69</v>
      </c>
      <c r="J10">
        <v>59</v>
      </c>
      <c r="K10">
        <v>59</v>
      </c>
      <c r="L10">
        <v>62</v>
      </c>
      <c r="M10">
        <f t="shared" si="1"/>
        <v>69</v>
      </c>
      <c r="N10" s="11" t="e">
        <f>IF(C10="D",VLOOKUP(M10,EinzelD!D_NDL,2,TRUE),VLOOKUP(M10,EinzelD!D_NDL,2,TRUE))</f>
        <v>#N/A</v>
      </c>
      <c r="O10">
        <f t="shared" si="3"/>
        <v>1</v>
      </c>
    </row>
    <row r="11" spans="1:15" ht="12.75">
      <c r="A11" s="2" t="s">
        <v>78</v>
      </c>
      <c r="B11" s="4">
        <f t="shared" si="2"/>
        <v>364</v>
      </c>
      <c r="C11" t="s">
        <v>12</v>
      </c>
      <c r="D11">
        <f t="shared" si="0"/>
        <v>65</v>
      </c>
      <c r="E11" s="9" t="s">
        <v>144</v>
      </c>
      <c r="F11" t="s">
        <v>119</v>
      </c>
      <c r="G11">
        <v>59</v>
      </c>
      <c r="H11">
        <v>64</v>
      </c>
      <c r="I11">
        <v>57</v>
      </c>
      <c r="J11">
        <v>54</v>
      </c>
      <c r="K11">
        <v>68</v>
      </c>
      <c r="L11">
        <v>62</v>
      </c>
      <c r="M11">
        <f t="shared" si="1"/>
        <v>68</v>
      </c>
      <c r="N11" s="11" t="e">
        <f>IF(C11="D",VLOOKUP(M11,EinzelD!D_NDL,2,TRUE),VLOOKUP(M11,EinzelD!D_NDL,2,TRUE))</f>
        <v>#N/A</v>
      </c>
      <c r="O11">
        <f t="shared" si="3"/>
        <v>1</v>
      </c>
    </row>
    <row r="12" spans="1:15" ht="12.75">
      <c r="A12" s="2" t="s">
        <v>79</v>
      </c>
      <c r="B12" s="4">
        <f t="shared" si="2"/>
        <v>359</v>
      </c>
      <c r="C12" t="s">
        <v>12</v>
      </c>
      <c r="D12">
        <f t="shared" si="0"/>
        <v>70</v>
      </c>
      <c r="E12" s="9" t="s">
        <v>21</v>
      </c>
      <c r="F12" t="s">
        <v>22</v>
      </c>
      <c r="G12">
        <v>58</v>
      </c>
      <c r="H12">
        <v>59</v>
      </c>
      <c r="I12">
        <v>60</v>
      </c>
      <c r="J12">
        <v>71</v>
      </c>
      <c r="K12">
        <v>56</v>
      </c>
      <c r="L12">
        <v>55</v>
      </c>
      <c r="M12">
        <f t="shared" si="1"/>
        <v>71</v>
      </c>
      <c r="N12" s="11" t="e">
        <f>IF(C12="D",VLOOKUP(M12,EinzelD!D_NDL,2,TRUE),VLOOKUP(M12,EinzelD!D_NDL,2,TRUE))</f>
        <v>#N/A</v>
      </c>
      <c r="O12">
        <f t="shared" si="3"/>
        <v>1</v>
      </c>
    </row>
    <row r="13" spans="1:15" ht="12.75">
      <c r="A13" s="2" t="s">
        <v>68</v>
      </c>
      <c r="B13" s="4">
        <f t="shared" si="2"/>
        <v>357</v>
      </c>
      <c r="C13" t="s">
        <v>12</v>
      </c>
      <c r="D13">
        <f t="shared" si="0"/>
        <v>72</v>
      </c>
      <c r="E13" s="9" t="s">
        <v>59</v>
      </c>
      <c r="F13" t="s">
        <v>22</v>
      </c>
      <c r="G13">
        <v>60</v>
      </c>
      <c r="H13">
        <v>56</v>
      </c>
      <c r="I13">
        <v>66</v>
      </c>
      <c r="J13">
        <v>59</v>
      </c>
      <c r="K13">
        <v>67</v>
      </c>
      <c r="L13">
        <v>49</v>
      </c>
      <c r="M13">
        <f t="shared" si="1"/>
        <v>67</v>
      </c>
      <c r="N13" s="11" t="e">
        <f>IF(C13="D",VLOOKUP(M13,EinzelD!D_NDL,2,TRUE),VLOOKUP(M13,EinzelD!D_NDL,2,TRUE))</f>
        <v>#N/A</v>
      </c>
      <c r="O13">
        <f t="shared" si="3"/>
        <v>1</v>
      </c>
    </row>
    <row r="14" spans="1:15" ht="12.75">
      <c r="A14" s="2" t="s">
        <v>87</v>
      </c>
      <c r="B14" s="4">
        <f t="shared" si="2"/>
        <v>356</v>
      </c>
      <c r="C14" t="s">
        <v>12</v>
      </c>
      <c r="D14">
        <f t="shared" si="0"/>
        <v>73</v>
      </c>
      <c r="E14" s="9" t="s">
        <v>30</v>
      </c>
      <c r="F14" t="s">
        <v>19</v>
      </c>
      <c r="G14">
        <v>53</v>
      </c>
      <c r="H14">
        <v>60</v>
      </c>
      <c r="I14">
        <v>61</v>
      </c>
      <c r="J14">
        <v>56</v>
      </c>
      <c r="K14">
        <v>60</v>
      </c>
      <c r="L14">
        <v>66</v>
      </c>
      <c r="M14">
        <f t="shared" si="1"/>
        <v>66</v>
      </c>
      <c r="N14" s="11" t="e">
        <f>IF(C14="D",VLOOKUP(M14,EinzelD!D_NDL,2,TRUE),VLOOKUP(M14,EinzelD!D_NDL,2,TRUE))</f>
        <v>#N/A</v>
      </c>
      <c r="O14">
        <f t="shared" si="3"/>
        <v>1</v>
      </c>
    </row>
    <row r="15" spans="1:15" ht="12.75">
      <c r="A15" s="2" t="s">
        <v>69</v>
      </c>
      <c r="B15" s="4">
        <f t="shared" si="2"/>
        <v>350</v>
      </c>
      <c r="C15" t="s">
        <v>12</v>
      </c>
      <c r="D15">
        <f t="shared" si="0"/>
        <v>79</v>
      </c>
      <c r="E15" s="9" t="s">
        <v>27</v>
      </c>
      <c r="F15" t="s">
        <v>20</v>
      </c>
      <c r="G15">
        <v>55</v>
      </c>
      <c r="H15">
        <v>54</v>
      </c>
      <c r="I15">
        <v>63</v>
      </c>
      <c r="J15">
        <v>61</v>
      </c>
      <c r="K15">
        <v>56</v>
      </c>
      <c r="L15">
        <v>61</v>
      </c>
      <c r="M15">
        <f t="shared" si="1"/>
        <v>63</v>
      </c>
      <c r="N15" s="11" t="e">
        <f>IF(C15="D",VLOOKUP(M15,EinzelD!D_NDL,2,TRUE),VLOOKUP(M15,EinzelD!D_NDL,2,TRUE))</f>
        <v>#N/A</v>
      </c>
      <c r="O15">
        <f t="shared" si="3"/>
        <v>1</v>
      </c>
    </row>
    <row r="16" spans="1:15" ht="12.75">
      <c r="A16" s="2" t="s">
        <v>80</v>
      </c>
      <c r="B16" s="4">
        <f t="shared" si="2"/>
        <v>344</v>
      </c>
      <c r="C16" t="s">
        <v>12</v>
      </c>
      <c r="D16">
        <f t="shared" si="0"/>
        <v>85</v>
      </c>
      <c r="E16" s="9" t="s">
        <v>154</v>
      </c>
      <c r="F16" t="s">
        <v>56</v>
      </c>
      <c r="G16">
        <v>62</v>
      </c>
      <c r="H16">
        <v>63</v>
      </c>
      <c r="I16">
        <v>46</v>
      </c>
      <c r="J16">
        <v>62</v>
      </c>
      <c r="K16">
        <v>55</v>
      </c>
      <c r="L16">
        <v>56</v>
      </c>
      <c r="M16">
        <f t="shared" si="1"/>
        <v>63</v>
      </c>
      <c r="N16" s="11" t="e">
        <f>IF(C16="D",VLOOKUP(M16,EinzelD!D_NDL,2,TRUE),VLOOKUP(M16,EinzelD!D_NDL,2,TRUE))</f>
        <v>#N/A</v>
      </c>
      <c r="O16">
        <f t="shared" si="3"/>
        <v>1</v>
      </c>
    </row>
    <row r="17" spans="1:15" ht="12.75">
      <c r="A17" s="2" t="s">
        <v>74</v>
      </c>
      <c r="B17" s="4">
        <f t="shared" si="2"/>
        <v>331</v>
      </c>
      <c r="C17" t="s">
        <v>12</v>
      </c>
      <c r="D17">
        <f t="shared" si="0"/>
        <v>98</v>
      </c>
      <c r="E17" s="9" t="s">
        <v>66</v>
      </c>
      <c r="F17" t="s">
        <v>22</v>
      </c>
      <c r="G17">
        <v>63</v>
      </c>
      <c r="H17">
        <v>58</v>
      </c>
      <c r="I17">
        <v>55</v>
      </c>
      <c r="J17">
        <v>54</v>
      </c>
      <c r="K17">
        <v>49</v>
      </c>
      <c r="L17">
        <v>52</v>
      </c>
      <c r="M17">
        <f t="shared" si="1"/>
        <v>63</v>
      </c>
      <c r="N17" s="11" t="e">
        <f>IF(C17="D",VLOOKUP(M17,EinzelD!D_NDL,2,TRUE),VLOOKUP(M17,EinzelD!D_NDL,2,TRUE))</f>
        <v>#N/A</v>
      </c>
      <c r="O17">
        <f t="shared" si="3"/>
        <v>1</v>
      </c>
    </row>
    <row r="18" spans="1:15" ht="12.75">
      <c r="A18" s="2" t="s">
        <v>73</v>
      </c>
      <c r="B18" s="4">
        <f t="shared" si="2"/>
        <v>327</v>
      </c>
      <c r="C18" t="s">
        <v>12</v>
      </c>
      <c r="D18">
        <f t="shared" si="0"/>
        <v>102</v>
      </c>
      <c r="E18" s="9" t="s">
        <v>106</v>
      </c>
      <c r="F18" t="s">
        <v>22</v>
      </c>
      <c r="G18">
        <v>62</v>
      </c>
      <c r="H18">
        <v>52</v>
      </c>
      <c r="I18">
        <v>50</v>
      </c>
      <c r="J18">
        <v>58</v>
      </c>
      <c r="K18">
        <v>51</v>
      </c>
      <c r="L18">
        <v>54</v>
      </c>
      <c r="M18">
        <f t="shared" si="1"/>
        <v>62</v>
      </c>
      <c r="N18" s="11" t="e">
        <f>IF(C18="D",VLOOKUP(M18,EinzelD!D_NDL,2,TRUE),VLOOKUP(M18,EinzelD!D_NDL,2,TRUE))</f>
        <v>#N/A</v>
      </c>
      <c r="O18">
        <f t="shared" si="3"/>
        <v>1</v>
      </c>
    </row>
    <row r="19" spans="1:15" ht="12.75">
      <c r="A19" s="2" t="s">
        <v>81</v>
      </c>
      <c r="B19" s="4">
        <f t="shared" si="2"/>
        <v>326</v>
      </c>
      <c r="C19" t="s">
        <v>12</v>
      </c>
      <c r="D19">
        <f t="shared" si="0"/>
        <v>103</v>
      </c>
      <c r="E19" s="9" t="s">
        <v>135</v>
      </c>
      <c r="F19" t="s">
        <v>97</v>
      </c>
      <c r="G19">
        <v>54</v>
      </c>
      <c r="H19">
        <v>63</v>
      </c>
      <c r="I19">
        <v>48</v>
      </c>
      <c r="J19">
        <v>56</v>
      </c>
      <c r="K19">
        <v>55</v>
      </c>
      <c r="L19">
        <v>50</v>
      </c>
      <c r="M19">
        <f t="shared" si="1"/>
        <v>63</v>
      </c>
      <c r="N19" s="11" t="e">
        <f>IF(C19="D",VLOOKUP(M19,EinzelD!D_NDL,2,TRUE),VLOOKUP(M19,EinzelD!D_NDL,2,TRUE))</f>
        <v>#N/A</v>
      </c>
      <c r="O19">
        <f t="shared" si="3"/>
        <v>1</v>
      </c>
    </row>
    <row r="20" spans="1:15" ht="12.75">
      <c r="A20" s="2" t="s">
        <v>82</v>
      </c>
      <c r="B20" s="4">
        <f t="shared" si="2"/>
        <v>325</v>
      </c>
      <c r="C20" t="s">
        <v>12</v>
      </c>
      <c r="D20">
        <f t="shared" si="0"/>
        <v>104</v>
      </c>
      <c r="E20" s="9" t="s">
        <v>156</v>
      </c>
      <c r="F20" t="s">
        <v>56</v>
      </c>
      <c r="G20">
        <v>44</v>
      </c>
      <c r="H20">
        <v>56</v>
      </c>
      <c r="I20">
        <v>57</v>
      </c>
      <c r="J20">
        <v>51</v>
      </c>
      <c r="K20">
        <v>53</v>
      </c>
      <c r="L20">
        <v>64</v>
      </c>
      <c r="M20">
        <f t="shared" si="1"/>
        <v>64</v>
      </c>
      <c r="N20" s="11" t="e">
        <f>IF(C20="D",VLOOKUP(M20,EinzelD!D_NDL,2,TRUE),VLOOKUP(M20,EinzelD!D_NDL,2,TRUE))</f>
        <v>#N/A</v>
      </c>
      <c r="O20">
        <f t="shared" si="3"/>
        <v>1</v>
      </c>
    </row>
    <row r="21" spans="1:15" ht="12.75">
      <c r="A21" s="2" t="s">
        <v>64</v>
      </c>
      <c r="B21" s="4">
        <f t="shared" si="2"/>
        <v>322</v>
      </c>
      <c r="C21" t="s">
        <v>12</v>
      </c>
      <c r="D21">
        <f t="shared" si="0"/>
        <v>107</v>
      </c>
      <c r="E21" s="9" t="s">
        <v>33</v>
      </c>
      <c r="F21" t="s">
        <v>20</v>
      </c>
      <c r="G21">
        <v>51</v>
      </c>
      <c r="H21">
        <v>57</v>
      </c>
      <c r="I21">
        <v>41</v>
      </c>
      <c r="J21">
        <v>56</v>
      </c>
      <c r="K21">
        <v>57</v>
      </c>
      <c r="L21">
        <v>60</v>
      </c>
      <c r="M21">
        <f t="shared" si="1"/>
        <v>60</v>
      </c>
      <c r="N21" s="11" t="e">
        <f>IF(C21="D",VLOOKUP(M21,EinzelD!D_NDL,2,TRUE),VLOOKUP(M21,EinzelD!D_NDL,2,TRUE))</f>
        <v>#N/A</v>
      </c>
      <c r="O21">
        <f t="shared" si="3"/>
        <v>1</v>
      </c>
    </row>
    <row r="22" spans="1:15" ht="12.75">
      <c r="A22" s="2" t="s">
        <v>57</v>
      </c>
      <c r="B22" s="4">
        <f t="shared" si="2"/>
        <v>312</v>
      </c>
      <c r="C22" t="s">
        <v>12</v>
      </c>
      <c r="D22">
        <f t="shared" si="0"/>
        <v>117</v>
      </c>
      <c r="E22" s="9" t="s">
        <v>24</v>
      </c>
      <c r="F22" t="s">
        <v>19</v>
      </c>
      <c r="G22">
        <v>48</v>
      </c>
      <c r="H22">
        <v>53</v>
      </c>
      <c r="I22">
        <v>55</v>
      </c>
      <c r="J22">
        <v>56</v>
      </c>
      <c r="K22">
        <v>49</v>
      </c>
      <c r="L22">
        <v>51</v>
      </c>
      <c r="M22">
        <f t="shared" si="1"/>
        <v>56</v>
      </c>
      <c r="N22" s="11" t="e">
        <f>IF(C22="D",VLOOKUP(M22,EinzelD!D_NDL,2,TRUE),VLOOKUP(M22,EinzelD!D_NDL,2,TRUE))</f>
        <v>#N/A</v>
      </c>
      <c r="O22">
        <f t="shared" si="3"/>
        <v>1</v>
      </c>
    </row>
    <row r="23" spans="1:15" ht="12.75">
      <c r="A23" s="2" t="s">
        <v>110</v>
      </c>
      <c r="B23" s="4">
        <f t="shared" si="2"/>
        <v>310</v>
      </c>
      <c r="C23" t="s">
        <v>12</v>
      </c>
      <c r="D23">
        <f t="shared" si="0"/>
        <v>119</v>
      </c>
      <c r="E23" s="9" t="s">
        <v>134</v>
      </c>
      <c r="F23" t="s">
        <v>97</v>
      </c>
      <c r="G23">
        <v>64</v>
      </c>
      <c r="H23">
        <v>53</v>
      </c>
      <c r="I23">
        <v>44</v>
      </c>
      <c r="J23">
        <v>48</v>
      </c>
      <c r="K23">
        <v>43</v>
      </c>
      <c r="L23">
        <v>58</v>
      </c>
      <c r="M23">
        <f t="shared" si="1"/>
        <v>64</v>
      </c>
      <c r="N23" s="11" t="e">
        <f>IF(C23="D",VLOOKUP(M23,EinzelD!D_NDL,2,TRUE),VLOOKUP(M23,EinzelD!D_NDL,2,TRUE))</f>
        <v>#N/A</v>
      </c>
      <c r="O23">
        <f t="shared" si="3"/>
        <v>1</v>
      </c>
    </row>
    <row r="24" spans="1:15" ht="12.75">
      <c r="A24" s="2" t="s">
        <v>112</v>
      </c>
      <c r="B24" s="4">
        <f t="shared" si="2"/>
        <v>258</v>
      </c>
      <c r="C24" t="s">
        <v>12</v>
      </c>
      <c r="D24">
        <f t="shared" si="0"/>
        <v>171</v>
      </c>
      <c r="E24" s="9" t="s">
        <v>142</v>
      </c>
      <c r="F24" t="s">
        <v>119</v>
      </c>
      <c r="G24">
        <v>44</v>
      </c>
      <c r="H24">
        <v>61</v>
      </c>
      <c r="I24">
        <v>55</v>
      </c>
      <c r="J24">
        <v>0</v>
      </c>
      <c r="K24">
        <v>48</v>
      </c>
      <c r="L24">
        <v>50</v>
      </c>
      <c r="M24">
        <f t="shared" si="1"/>
        <v>61</v>
      </c>
      <c r="N24" s="11" t="e">
        <f>IF(C24="D",VLOOKUP(M24,EinzelD!D_NDL,2,TRUE),VLOOKUP(M24,EinzelD!D_NDL,2,TRUE))</f>
        <v>#N/A</v>
      </c>
      <c r="O24">
        <f t="shared" si="3"/>
        <v>1</v>
      </c>
    </row>
    <row r="25" spans="1:15" ht="12.75">
      <c r="A25" s="2" t="s">
        <v>113</v>
      </c>
      <c r="B25" s="4">
        <f t="shared" si="2"/>
        <v>241</v>
      </c>
      <c r="C25" t="s">
        <v>12</v>
      </c>
      <c r="D25">
        <f t="shared" si="0"/>
        <v>188</v>
      </c>
      <c r="E25" s="9" t="s">
        <v>143</v>
      </c>
      <c r="F25" t="s">
        <v>119</v>
      </c>
      <c r="G25">
        <v>50</v>
      </c>
      <c r="H25">
        <v>64</v>
      </c>
      <c r="I25">
        <v>59</v>
      </c>
      <c r="J25">
        <v>68</v>
      </c>
      <c r="K25">
        <v>0</v>
      </c>
      <c r="L25">
        <v>0</v>
      </c>
      <c r="M25">
        <f t="shared" si="1"/>
        <v>68</v>
      </c>
      <c r="N25" s="11" t="e">
        <f>IF(C25="D",VLOOKUP(M25,EinzelD!D_NDL,2,TRUE),VLOOKUP(M25,EinzelD!D_NDL,2,TRUE))</f>
        <v>#N/A</v>
      </c>
      <c r="O25">
        <f t="shared" si="3"/>
        <v>1</v>
      </c>
    </row>
    <row r="26" spans="1:15" ht="12.75">
      <c r="A26" s="2" t="s">
        <v>88</v>
      </c>
      <c r="B26" s="4">
        <f t="shared" si="2"/>
        <v>232</v>
      </c>
      <c r="C26" t="s">
        <v>12</v>
      </c>
      <c r="D26">
        <f t="shared" si="0"/>
        <v>197</v>
      </c>
      <c r="E26" s="9" t="s">
        <v>136</v>
      </c>
      <c r="F26" t="s">
        <v>97</v>
      </c>
      <c r="G26">
        <v>50</v>
      </c>
      <c r="H26">
        <v>0</v>
      </c>
      <c r="I26">
        <v>42</v>
      </c>
      <c r="J26">
        <v>51</v>
      </c>
      <c r="K26">
        <v>47</v>
      </c>
      <c r="L26">
        <v>42</v>
      </c>
      <c r="M26">
        <f t="shared" si="1"/>
        <v>51</v>
      </c>
      <c r="N26" s="11" t="e">
        <f>IF(C26="D",VLOOKUP(M26,EinzelD!D_NDL,2,TRUE),VLOOKUP(M26,EinzelD!D_NDL,2,TRUE))</f>
        <v>#N/A</v>
      </c>
      <c r="O26">
        <f t="shared" si="3"/>
        <v>1</v>
      </c>
    </row>
    <row r="27" spans="1:15" ht="12.75">
      <c r="A27" s="2" t="s">
        <v>114</v>
      </c>
      <c r="B27" s="4">
        <f t="shared" si="2"/>
        <v>230</v>
      </c>
      <c r="C27" t="s">
        <v>12</v>
      </c>
      <c r="D27">
        <f t="shared" si="0"/>
        <v>199</v>
      </c>
      <c r="E27" s="9" t="s">
        <v>141</v>
      </c>
      <c r="F27" t="s">
        <v>119</v>
      </c>
      <c r="G27">
        <v>0</v>
      </c>
      <c r="H27">
        <v>60</v>
      </c>
      <c r="I27">
        <v>0</v>
      </c>
      <c r="J27">
        <v>57</v>
      </c>
      <c r="K27">
        <v>56</v>
      </c>
      <c r="L27">
        <v>57</v>
      </c>
      <c r="M27">
        <f t="shared" si="1"/>
        <v>60</v>
      </c>
      <c r="N27" s="11" t="e">
        <f>IF(C27="D",VLOOKUP(M27,EinzelD!D_NDL,2,TRUE),VLOOKUP(M27,EinzelD!D_NDL,2,TRUE))</f>
        <v>#N/A</v>
      </c>
      <c r="O27">
        <f t="shared" si="3"/>
        <v>1</v>
      </c>
    </row>
    <row r="28" spans="1:15" ht="12.75">
      <c r="A28" s="2" t="s">
        <v>117</v>
      </c>
      <c r="B28" s="4">
        <f t="shared" si="2"/>
        <v>226</v>
      </c>
      <c r="C28" t="s">
        <v>12</v>
      </c>
      <c r="D28">
        <f t="shared" si="0"/>
        <v>203</v>
      </c>
      <c r="E28" s="9" t="s">
        <v>137</v>
      </c>
      <c r="F28" t="s">
        <v>97</v>
      </c>
      <c r="G28">
        <v>54</v>
      </c>
      <c r="H28">
        <v>52</v>
      </c>
      <c r="I28">
        <v>0</v>
      </c>
      <c r="J28">
        <v>58</v>
      </c>
      <c r="K28">
        <v>0</v>
      </c>
      <c r="L28">
        <v>62</v>
      </c>
      <c r="M28">
        <f t="shared" si="1"/>
        <v>62</v>
      </c>
      <c r="N28" s="11" t="e">
        <f>IF(C28="D",VLOOKUP(M28,EinzelD!D_NDL,2,TRUE),VLOOKUP(M28,EinzelD!D_NDL,2,TRUE))</f>
        <v>#N/A</v>
      </c>
      <c r="O28">
        <f t="shared" si="3"/>
        <v>1</v>
      </c>
    </row>
    <row r="29" spans="1:15" ht="12.75">
      <c r="A29" s="2" t="s">
        <v>70</v>
      </c>
      <c r="B29" s="4">
        <f t="shared" si="2"/>
        <v>209</v>
      </c>
      <c r="C29" t="s">
        <v>12</v>
      </c>
      <c r="D29">
        <f t="shared" si="0"/>
        <v>220</v>
      </c>
      <c r="E29" s="9" t="s">
        <v>32</v>
      </c>
      <c r="F29" t="s">
        <v>20</v>
      </c>
      <c r="G29">
        <v>53</v>
      </c>
      <c r="H29">
        <v>57</v>
      </c>
      <c r="I29">
        <v>45</v>
      </c>
      <c r="J29">
        <v>54</v>
      </c>
      <c r="K29">
        <v>0</v>
      </c>
      <c r="L29">
        <v>0</v>
      </c>
      <c r="M29">
        <f t="shared" si="1"/>
        <v>57</v>
      </c>
      <c r="N29" s="11" t="e">
        <f>IF(C29="D",VLOOKUP(M29,EinzelD!D_NDL,2,TRUE),VLOOKUP(M29,EinzelD!D_NDL,2,TRUE))</f>
        <v>#N/A</v>
      </c>
      <c r="O29">
        <f t="shared" si="3"/>
        <v>1</v>
      </c>
    </row>
    <row r="30" spans="1:15" ht="12.75">
      <c r="A30" s="2" t="s">
        <v>108</v>
      </c>
      <c r="B30" s="4">
        <f t="shared" si="2"/>
        <v>177</v>
      </c>
      <c r="C30" t="s">
        <v>12</v>
      </c>
      <c r="D30">
        <f t="shared" si="0"/>
        <v>252</v>
      </c>
      <c r="E30" s="9" t="s">
        <v>29</v>
      </c>
      <c r="F30" t="s">
        <v>22</v>
      </c>
      <c r="G30">
        <v>52</v>
      </c>
      <c r="H30">
        <v>63</v>
      </c>
      <c r="I30">
        <v>0</v>
      </c>
      <c r="J30">
        <v>62</v>
      </c>
      <c r="K30">
        <v>0</v>
      </c>
      <c r="L30">
        <v>0</v>
      </c>
      <c r="M30">
        <f t="shared" si="1"/>
        <v>63</v>
      </c>
      <c r="N30" s="11" t="e">
        <f>IF(C30="D",VLOOKUP(M30,EinzelD!D_NDL,2,TRUE),VLOOKUP(M30,EinzelD!D_NDL,2,TRUE))</f>
        <v>#N/A</v>
      </c>
      <c r="O30">
        <f t="shared" si="3"/>
        <v>1</v>
      </c>
    </row>
    <row r="31" spans="1:15" ht="12.75">
      <c r="A31" s="2"/>
      <c r="B31" s="4">
        <f t="shared" si="2"/>
        <v>177</v>
      </c>
      <c r="C31" t="s">
        <v>12</v>
      </c>
      <c r="D31">
        <f t="shared" si="0"/>
        <v>252</v>
      </c>
      <c r="E31" s="9" t="s">
        <v>138</v>
      </c>
      <c r="F31" t="s">
        <v>97</v>
      </c>
      <c r="G31">
        <v>54</v>
      </c>
      <c r="H31">
        <v>0</v>
      </c>
      <c r="I31">
        <v>0</v>
      </c>
      <c r="J31">
        <v>42</v>
      </c>
      <c r="K31">
        <v>39</v>
      </c>
      <c r="L31">
        <v>42</v>
      </c>
      <c r="M31">
        <f t="shared" si="1"/>
        <v>54</v>
      </c>
      <c r="N31" s="11" t="e">
        <f>IF(C31="D",VLOOKUP(M31,EinzelD!D_NDL,2,TRUE),VLOOKUP(M31,EinzelD!D_NDL,2,TRUE))</f>
        <v>#N/A</v>
      </c>
      <c r="O31">
        <f t="shared" si="3"/>
        <v>1</v>
      </c>
    </row>
    <row r="32" spans="1:15" ht="12.75">
      <c r="A32" s="2" t="s">
        <v>76</v>
      </c>
      <c r="B32" s="4">
        <f t="shared" si="2"/>
        <v>93</v>
      </c>
      <c r="C32" t="s">
        <v>12</v>
      </c>
      <c r="D32">
        <f t="shared" si="0"/>
        <v>336</v>
      </c>
      <c r="E32" s="9" t="s">
        <v>139</v>
      </c>
      <c r="F32" t="s">
        <v>97</v>
      </c>
      <c r="G32">
        <v>0</v>
      </c>
      <c r="H32">
        <v>0</v>
      </c>
      <c r="I32">
        <v>49</v>
      </c>
      <c r="J32">
        <v>0</v>
      </c>
      <c r="K32">
        <v>44</v>
      </c>
      <c r="L32">
        <v>0</v>
      </c>
      <c r="M32">
        <f t="shared" si="1"/>
        <v>49</v>
      </c>
      <c r="N32" s="11" t="e">
        <f>IF(C32="D",VLOOKUP(M32,EinzelD!D_NDL,2,TRUE),VLOOKUP(M32,EinzelD!D_NDL,2,TRUE))</f>
        <v>#N/A</v>
      </c>
      <c r="O32">
        <f t="shared" si="3"/>
        <v>1</v>
      </c>
    </row>
    <row r="33" spans="1:15" ht="12.75">
      <c r="A33" s="2" t="s">
        <v>89</v>
      </c>
      <c r="B33" s="4">
        <f t="shared" si="2"/>
        <v>52</v>
      </c>
      <c r="C33" t="s">
        <v>12</v>
      </c>
      <c r="D33">
        <f t="shared" si="0"/>
        <v>377</v>
      </c>
      <c r="E33" s="9" t="s">
        <v>155</v>
      </c>
      <c r="F33" t="s">
        <v>56</v>
      </c>
      <c r="G33">
        <v>0</v>
      </c>
      <c r="H33">
        <v>0</v>
      </c>
      <c r="I33">
        <v>0</v>
      </c>
      <c r="J33">
        <v>52</v>
      </c>
      <c r="K33">
        <v>0</v>
      </c>
      <c r="L33">
        <v>0</v>
      </c>
      <c r="M33">
        <f t="shared" si="1"/>
        <v>52</v>
      </c>
      <c r="N33" s="11" t="e">
        <f>IF(C33="D",VLOOKUP(M33,EinzelD!D_NDL,2,TRUE),VLOOKUP(M33,EinzelD!D_NDL,2,TRUE))</f>
        <v>#N/A</v>
      </c>
      <c r="O33">
        <f t="shared" si="3"/>
        <v>1</v>
      </c>
    </row>
    <row r="34" spans="1:15" ht="12.75">
      <c r="A34" s="2" t="s">
        <v>111</v>
      </c>
      <c r="B34" s="4">
        <f t="shared" si="2"/>
        <v>48</v>
      </c>
      <c r="C34" t="s">
        <v>12</v>
      </c>
      <c r="D34">
        <f t="shared" si="0"/>
        <v>381</v>
      </c>
      <c r="E34" s="9" t="s">
        <v>105</v>
      </c>
      <c r="F34" t="s">
        <v>22</v>
      </c>
      <c r="G34">
        <v>0</v>
      </c>
      <c r="H34">
        <v>0</v>
      </c>
      <c r="I34">
        <v>0</v>
      </c>
      <c r="J34">
        <v>0</v>
      </c>
      <c r="K34">
        <v>48</v>
      </c>
      <c r="L34">
        <v>0</v>
      </c>
      <c r="M34">
        <f t="shared" si="1"/>
        <v>48</v>
      </c>
      <c r="N34" s="11" t="e">
        <f>IF(C34="D",VLOOKUP(M34,EinzelD!D_NDL,2,TRUE),VLOOKUP(M34,EinzelD!D_NDL,2,TRUE))</f>
        <v>#N/A</v>
      </c>
      <c r="O34">
        <f t="shared" si="3"/>
        <v>1</v>
      </c>
    </row>
    <row r="35" spans="1:15" ht="12.75">
      <c r="A35" s="2" t="s">
        <v>75</v>
      </c>
      <c r="B35" s="4">
        <f t="shared" si="2"/>
        <v>0</v>
      </c>
      <c r="C35" t="s">
        <v>12</v>
      </c>
      <c r="D35">
        <f t="shared" si="0"/>
        <v>429</v>
      </c>
      <c r="E35" s="9" t="s">
        <v>107</v>
      </c>
      <c r="F35" t="s">
        <v>22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f t="shared" si="1"/>
        <v>0</v>
      </c>
      <c r="N35" s="11" t="e">
        <f>IF(C35="D",VLOOKUP(M35,EinzelD!D_NDL,2,TRUE),VLOOKUP(M35,EinzelD!D_NDL,2,TRUE))</f>
        <v>#N/A</v>
      </c>
      <c r="O35">
        <f t="shared" si="3"/>
        <v>1</v>
      </c>
    </row>
    <row r="36" spans="1:15" ht="12.75">
      <c r="A36" s="2"/>
      <c r="B36" s="4">
        <f t="shared" si="2"/>
        <v>0</v>
      </c>
      <c r="C36" t="s">
        <v>12</v>
      </c>
      <c r="D36">
        <f t="shared" si="0"/>
        <v>429</v>
      </c>
      <c r="E36" s="9" t="s">
        <v>25</v>
      </c>
      <c r="F36" t="s">
        <v>22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f t="shared" si="1"/>
        <v>0</v>
      </c>
      <c r="N36" s="11" t="e">
        <f>IF(C36="D",VLOOKUP(M36,EinzelD!D_NDL,2,TRUE),VLOOKUP(M36,EinzelD!D_NDL,2,TRUE))</f>
        <v>#N/A</v>
      </c>
      <c r="O36">
        <f t="shared" si="3"/>
        <v>1</v>
      </c>
    </row>
    <row r="37" spans="1:15" ht="12.75">
      <c r="A37" s="2"/>
      <c r="B37" s="4">
        <f t="shared" si="2"/>
        <v>0</v>
      </c>
      <c r="C37" t="s">
        <v>12</v>
      </c>
      <c r="D37">
        <f t="shared" si="0"/>
        <v>429</v>
      </c>
      <c r="E37" s="9" t="s">
        <v>31</v>
      </c>
      <c r="F37" t="s">
        <v>19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f t="shared" si="1"/>
        <v>0</v>
      </c>
      <c r="N37" s="11" t="e">
        <f>IF(C37="D",VLOOKUP(M37,EinzelD!D_NDL,2,TRUE),VLOOKUP(M37,EinzelD!D_NDL,2,TRUE))</f>
        <v>#N/A</v>
      </c>
      <c r="O37">
        <f t="shared" si="3"/>
        <v>1</v>
      </c>
    </row>
    <row r="38" spans="1:15" ht="12.75">
      <c r="A38" s="2"/>
      <c r="B38" s="4">
        <f t="shared" si="2"/>
        <v>0</v>
      </c>
      <c r="C38" t="s">
        <v>12</v>
      </c>
      <c r="D38">
        <f t="shared" si="0"/>
        <v>429</v>
      </c>
      <c r="E38" s="9" t="s">
        <v>145</v>
      </c>
      <c r="F38" t="s">
        <v>119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f t="shared" si="1"/>
        <v>0</v>
      </c>
      <c r="N38" s="11" t="e">
        <f>IF(C38="D",VLOOKUP(M38,EinzelD!D_NDL,2,TRUE),VLOOKUP(M38,EinzelD!D_NDL,2,TRUE))</f>
        <v>#N/A</v>
      </c>
      <c r="O38">
        <f t="shared" si="3"/>
        <v>1</v>
      </c>
    </row>
    <row r="39" spans="1:15" ht="12.75">
      <c r="A39" s="2"/>
      <c r="B39" s="4">
        <f t="shared" si="2"/>
        <v>0</v>
      </c>
      <c r="C39" t="s">
        <v>12</v>
      </c>
      <c r="D39">
        <f t="shared" si="0"/>
        <v>429</v>
      </c>
      <c r="E39" s="9" t="s">
        <v>51</v>
      </c>
      <c r="F39" t="s">
        <v>20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f t="shared" si="1"/>
        <v>0</v>
      </c>
      <c r="N39" s="11" t="e">
        <f>IF(C39="D",VLOOKUP(M39,EinzelD!D_NDL,2,TRUE),VLOOKUP(M39,EinzelD!D_NDL,2,TRUE))</f>
        <v>#N/A</v>
      </c>
      <c r="O39">
        <f t="shared" si="3"/>
        <v>1</v>
      </c>
    </row>
    <row r="40" spans="1:15" ht="12.75">
      <c r="A40" s="2"/>
      <c r="B40" s="4">
        <f t="shared" si="2"/>
        <v>0</v>
      </c>
      <c r="C40" t="s">
        <v>12</v>
      </c>
      <c r="D40">
        <f t="shared" si="0"/>
        <v>429</v>
      </c>
      <c r="E40" s="9"/>
      <c r="M40">
        <f t="shared" si="1"/>
        <v>0</v>
      </c>
      <c r="N40" s="11" t="e">
        <f>IF(C40="D",VLOOKUP(M40,EinzelD!D_NDL,2,TRUE),VLOOKUP(M40,EinzelD!D_NDL,2,TRUE))</f>
        <v>#N/A</v>
      </c>
      <c r="O40">
        <f t="shared" si="3"/>
        <v>0</v>
      </c>
    </row>
    <row r="41" spans="1:15" ht="12.75">
      <c r="A41" s="2"/>
      <c r="B41" s="4">
        <f t="shared" si="2"/>
        <v>0</v>
      </c>
      <c r="C41" t="s">
        <v>12</v>
      </c>
      <c r="D41">
        <f t="shared" si="0"/>
        <v>429</v>
      </c>
      <c r="E41" s="9"/>
      <c r="M41">
        <f t="shared" si="1"/>
        <v>0</v>
      </c>
      <c r="N41" s="11" t="e">
        <f>IF(C41="D",VLOOKUP(M41,EinzelD!D_NDL,2,TRUE),VLOOKUP(M41,EinzelD!D_NDL,2,TRUE))</f>
        <v>#N/A</v>
      </c>
      <c r="O41">
        <f t="shared" si="3"/>
        <v>0</v>
      </c>
    </row>
    <row r="42" spans="1:15" ht="12.75">
      <c r="A42" s="2"/>
      <c r="B42" s="4">
        <f t="shared" si="2"/>
        <v>0</v>
      </c>
      <c r="C42" t="s">
        <v>12</v>
      </c>
      <c r="D42">
        <f t="shared" si="0"/>
        <v>429</v>
      </c>
      <c r="E42" s="9"/>
      <c r="M42">
        <f t="shared" si="1"/>
        <v>0</v>
      </c>
      <c r="N42" s="11" t="e">
        <f>IF(C42="D",VLOOKUP(M42,EinzelD!D_NDL,2,TRUE),VLOOKUP(M42,EinzelD!D_NDL,2,TRUE))</f>
        <v>#N/A</v>
      </c>
      <c r="O42">
        <f t="shared" si="3"/>
        <v>0</v>
      </c>
    </row>
    <row r="43" spans="1:15" ht="12.75">
      <c r="A43" s="2"/>
      <c r="B43" s="4">
        <f t="shared" si="2"/>
        <v>0</v>
      </c>
      <c r="C43" t="s">
        <v>12</v>
      </c>
      <c r="D43">
        <f t="shared" si="0"/>
        <v>429</v>
      </c>
      <c r="E43" s="9"/>
      <c r="M43">
        <f t="shared" si="1"/>
        <v>0</v>
      </c>
      <c r="N43" s="11" t="e">
        <f>IF(C43="D",VLOOKUP(M43,EinzelD!D_NDL,2,TRUE),VLOOKUP(M43,EinzelD!D_NDL,2,TRUE))</f>
        <v>#N/A</v>
      </c>
      <c r="O43">
        <f t="shared" si="3"/>
        <v>0</v>
      </c>
    </row>
    <row r="44" spans="1:15" ht="12.75">
      <c r="A44" s="2"/>
      <c r="B44" s="4">
        <f t="shared" si="2"/>
        <v>0</v>
      </c>
      <c r="C44" t="s">
        <v>12</v>
      </c>
      <c r="D44">
        <f t="shared" si="0"/>
        <v>429</v>
      </c>
      <c r="E44" s="9"/>
      <c r="M44">
        <f t="shared" si="1"/>
        <v>0</v>
      </c>
      <c r="N44" s="11" t="e">
        <f>IF(C44="D",VLOOKUP(M44,EinzelD!D_NDL,2,TRUE),VLOOKUP(M44,EinzelD!D_NDL,2,TRUE))</f>
        <v>#N/A</v>
      </c>
      <c r="O44">
        <f t="shared" si="3"/>
        <v>0</v>
      </c>
    </row>
    <row r="45" spans="1:15" ht="12.75">
      <c r="A45" s="2"/>
      <c r="B45" s="4">
        <f t="shared" si="2"/>
        <v>0</v>
      </c>
      <c r="C45" t="s">
        <v>12</v>
      </c>
      <c r="D45">
        <f t="shared" si="0"/>
        <v>429</v>
      </c>
      <c r="E45" s="9"/>
      <c r="M45">
        <f t="shared" si="1"/>
        <v>0</v>
      </c>
      <c r="N45" s="11" t="e">
        <f>IF(C45="D",VLOOKUP(M45,EinzelD!D_NDL,2,TRUE),VLOOKUP(M45,EinzelD!D_NDL,2,TRUE))</f>
        <v>#N/A</v>
      </c>
      <c r="O45">
        <f t="shared" si="3"/>
        <v>0</v>
      </c>
    </row>
    <row r="46" spans="1:15" ht="12.75">
      <c r="A46" s="2"/>
      <c r="B46" s="4">
        <f t="shared" si="2"/>
        <v>0</v>
      </c>
      <c r="C46" t="s">
        <v>12</v>
      </c>
      <c r="D46">
        <f t="shared" si="0"/>
        <v>429</v>
      </c>
      <c r="E46" s="9"/>
      <c r="M46">
        <f t="shared" si="1"/>
        <v>0</v>
      </c>
      <c r="N46" s="11" t="e">
        <f>IF(C46="D",VLOOKUP(M46,EinzelD!D_NDL,2,TRUE),VLOOKUP(M46,EinzelD!D_NDL,2,TRUE))</f>
        <v>#N/A</v>
      </c>
      <c r="O46">
        <f t="shared" si="3"/>
        <v>0</v>
      </c>
    </row>
    <row r="47" spans="1:15" ht="12.75">
      <c r="A47" s="2"/>
      <c r="B47" s="4">
        <f t="shared" si="2"/>
        <v>0</v>
      </c>
      <c r="C47" t="s">
        <v>12</v>
      </c>
      <c r="D47"/>
      <c r="E47" s="9"/>
      <c r="N47" s="11" t="e">
        <f>IF(C47="D",VLOOKUP(M47,EinzelD!D_NDL,2,TRUE),VLOOKUP(M47,EinzelD!D_NDL,2,TRUE))</f>
        <v>#N/A</v>
      </c>
      <c r="O47">
        <f t="shared" si="3"/>
        <v>0</v>
      </c>
    </row>
    <row r="48" spans="1:15" ht="12.75">
      <c r="A48" s="2"/>
      <c r="B48" s="4">
        <f t="shared" si="2"/>
        <v>0</v>
      </c>
      <c r="C48" t="s">
        <v>12</v>
      </c>
      <c r="D48"/>
      <c r="E48" s="9"/>
      <c r="M48">
        <f t="shared" si="1"/>
        <v>0</v>
      </c>
      <c r="N48" s="11" t="e">
        <f>IF(C48="D",VLOOKUP(M48,EinzelD!D_NDL,2,TRUE),VLOOKUP(M48,EinzelD!D_NDL,2,TRUE))</f>
        <v>#N/A</v>
      </c>
      <c r="O48">
        <f t="shared" si="3"/>
        <v>0</v>
      </c>
    </row>
    <row r="49" spans="1:15" ht="12.75">
      <c r="A49" s="2"/>
      <c r="B49" s="4">
        <f t="shared" si="2"/>
        <v>0</v>
      </c>
      <c r="C49"/>
      <c r="D49"/>
      <c r="E49" s="9"/>
      <c r="M49">
        <f t="shared" si="1"/>
        <v>0</v>
      </c>
      <c r="N49" s="11" t="e">
        <f>IF(C49="D",VLOOKUP(M49,EinzelD!D_NDL,2,TRUE),VLOOKUP(M49,EinzelD!D_NDL,2,TRUE))</f>
        <v>#N/A</v>
      </c>
      <c r="O49">
        <f t="shared" si="3"/>
        <v>0</v>
      </c>
    </row>
    <row r="50" spans="1:15" ht="12.75">
      <c r="A50" s="2"/>
      <c r="C50" t="s">
        <v>12</v>
      </c>
      <c r="D50"/>
      <c r="E50" s="9"/>
      <c r="M50">
        <f t="shared" si="1"/>
        <v>0</v>
      </c>
      <c r="N50" s="11" t="e">
        <f>IF(C50="D",VLOOKUP(M50,EinzelD!D_NDL,2,TRUE),VLOOKUP(M50,EinzelD!D_NDL,2,TRUE))</f>
        <v>#N/A</v>
      </c>
      <c r="O50">
        <f t="shared" si="3"/>
        <v>0</v>
      </c>
    </row>
    <row r="51" spans="2:4" ht="12.75">
      <c r="B51" s="4">
        <v>35</v>
      </c>
      <c r="C51" s="5"/>
      <c r="D51" s="5" t="s">
        <v>48</v>
      </c>
    </row>
  </sheetData>
  <autoFilter ref="B4:N53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tabSelected="1" workbookViewId="0" topLeftCell="A1">
      <pane ySplit="4" topLeftCell="BM5" activePane="bottomLeft" state="frozen"/>
      <selection pane="topLeft" activeCell="A1" sqref="A1"/>
      <selection pane="bottomLeft" activeCell="O5" sqref="O5"/>
    </sheetView>
  </sheetViews>
  <sheetFormatPr defaultColWidth="11.421875" defaultRowHeight="12.75"/>
  <cols>
    <col min="1" max="1" width="5.00390625" style="0" customWidth="1"/>
    <col min="2" max="2" width="5.28125" style="4" customWidth="1"/>
    <col min="3" max="3" width="3.7109375" style="2" hidden="1" customWidth="1"/>
    <col min="4" max="4" width="5.7109375" style="3" customWidth="1"/>
    <col min="5" max="6" width="20.7109375" style="0" customWidth="1"/>
    <col min="7" max="13" width="4.7109375" style="0" customWidth="1"/>
    <col min="14" max="14" width="6.7109375" style="2" customWidth="1"/>
  </cols>
  <sheetData>
    <row r="1" spans="2:15" ht="30" customHeight="1">
      <c r="B1" s="12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t="s">
        <v>109</v>
      </c>
    </row>
    <row r="2" spans="2:14" ht="12" customHeight="1">
      <c r="B2" s="13" t="s">
        <v>120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2" customHeight="1">
      <c r="B3" s="13" t="str">
        <f>VLOOKUP(COUNT(Mixed!G5:L5),TagTab,2,FALSE)</f>
        <v>6. Durchgang: 07./08.Februar 2004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32.25" thickBot="1">
      <c r="A4" s="7" t="s">
        <v>0</v>
      </c>
      <c r="B4" s="7" t="s">
        <v>4</v>
      </c>
      <c r="C4" s="7" t="s">
        <v>3</v>
      </c>
      <c r="D4" s="7" t="s">
        <v>77</v>
      </c>
      <c r="E4" s="8" t="s">
        <v>1</v>
      </c>
      <c r="F4" s="8" t="s">
        <v>2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14</v>
      </c>
      <c r="N4" s="8" t="s">
        <v>13</v>
      </c>
    </row>
    <row r="5" spans="1:15" ht="12.75">
      <c r="A5" s="4" t="s">
        <v>15</v>
      </c>
      <c r="B5">
        <f aca="true" t="shared" si="0" ref="B5:B44">G5+H5+I5+J5+K5+L5</f>
        <v>531</v>
      </c>
      <c r="C5" t="s">
        <v>11</v>
      </c>
      <c r="D5">
        <f aca="true" t="shared" si="1" ref="D5:D44">$B$5-B5</f>
        <v>0</v>
      </c>
      <c r="E5" s="9" t="s">
        <v>35</v>
      </c>
      <c r="F5" t="s">
        <v>19</v>
      </c>
      <c r="G5">
        <v>93</v>
      </c>
      <c r="H5">
        <v>71</v>
      </c>
      <c r="I5">
        <v>88</v>
      </c>
      <c r="J5">
        <v>107</v>
      </c>
      <c r="K5">
        <v>91</v>
      </c>
      <c r="L5">
        <v>81</v>
      </c>
      <c r="M5">
        <f aca="true" t="shared" si="2" ref="M5:M44">IF(ISBLANK(F5),0,MAX(G5,H5,I5,J5,K5,L5))</f>
        <v>107</v>
      </c>
      <c r="N5" s="2" t="str">
        <f>IF(C5="D",VLOOKUP(M5,[0]!D_NDL,2,TRUE),VLOOKUP(M5,[0]!H_NDL,4,TRUE))</f>
        <v>gold</v>
      </c>
      <c r="O5">
        <f>IF(COUNT(G5:L5)=6,1,0)</f>
        <v>1</v>
      </c>
    </row>
    <row r="6" spans="1:15" ht="12.75">
      <c r="A6" s="4" t="s">
        <v>16</v>
      </c>
      <c r="B6">
        <f t="shared" si="0"/>
        <v>489</v>
      </c>
      <c r="C6" t="s">
        <v>11</v>
      </c>
      <c r="D6">
        <f t="shared" si="1"/>
        <v>42</v>
      </c>
      <c r="E6" s="9" t="s">
        <v>61</v>
      </c>
      <c r="F6" t="s">
        <v>20</v>
      </c>
      <c r="G6">
        <v>83</v>
      </c>
      <c r="H6">
        <v>96</v>
      </c>
      <c r="I6">
        <v>77</v>
      </c>
      <c r="J6">
        <v>77</v>
      </c>
      <c r="K6">
        <v>76</v>
      </c>
      <c r="L6">
        <v>80</v>
      </c>
      <c r="M6">
        <f t="shared" si="2"/>
        <v>96</v>
      </c>
      <c r="N6" s="2" t="str">
        <f>IF(C6="D",VLOOKUP(M6,[0]!D_NDL,2,TRUE),VLOOKUP(M6,[0]!H_NDL,4,TRUE))</f>
        <v>gold</v>
      </c>
      <c r="O6">
        <f aca="true" t="shared" si="3" ref="O6:O44">IF(COUNT(G6:L6)=6,1,0)</f>
        <v>1</v>
      </c>
    </row>
    <row r="7" spans="1:15" ht="12.75">
      <c r="A7" s="4" t="s">
        <v>17</v>
      </c>
      <c r="B7">
        <f t="shared" si="0"/>
        <v>475</v>
      </c>
      <c r="C7" t="s">
        <v>11</v>
      </c>
      <c r="D7">
        <f t="shared" si="1"/>
        <v>56</v>
      </c>
      <c r="E7" s="9" t="s">
        <v>37</v>
      </c>
      <c r="F7" t="s">
        <v>19</v>
      </c>
      <c r="G7">
        <v>83</v>
      </c>
      <c r="H7">
        <v>66</v>
      </c>
      <c r="I7">
        <v>77</v>
      </c>
      <c r="J7">
        <v>98</v>
      </c>
      <c r="K7">
        <v>82</v>
      </c>
      <c r="L7">
        <v>69</v>
      </c>
      <c r="M7">
        <f t="shared" si="2"/>
        <v>98</v>
      </c>
      <c r="N7" s="2" t="str">
        <f>IF(C7="D",VLOOKUP(M7,[0]!D_NDL,2,TRUE),VLOOKUP(M7,[0]!H_NDL,4,TRUE))</f>
        <v>gold</v>
      </c>
      <c r="O7">
        <f t="shared" si="3"/>
        <v>1</v>
      </c>
    </row>
    <row r="8" spans="1:15" ht="12.75">
      <c r="A8" s="4" t="s">
        <v>54</v>
      </c>
      <c r="B8">
        <f t="shared" si="0"/>
        <v>470</v>
      </c>
      <c r="C8" t="s">
        <v>11</v>
      </c>
      <c r="D8">
        <f t="shared" si="1"/>
        <v>61</v>
      </c>
      <c r="E8" s="9" t="s">
        <v>36</v>
      </c>
      <c r="F8" t="s">
        <v>19</v>
      </c>
      <c r="G8">
        <v>80</v>
      </c>
      <c r="H8">
        <v>69</v>
      </c>
      <c r="I8">
        <v>83</v>
      </c>
      <c r="J8">
        <v>85</v>
      </c>
      <c r="K8">
        <v>75</v>
      </c>
      <c r="L8">
        <v>78</v>
      </c>
      <c r="M8">
        <f t="shared" si="2"/>
        <v>85</v>
      </c>
      <c r="N8" s="2" t="str">
        <f>IF(C8="D",VLOOKUP(M8,[0]!D_NDL,2,TRUE),VLOOKUP(M8,[0]!H_NDL,4,TRUE))</f>
        <v>bronze</v>
      </c>
      <c r="O8">
        <f t="shared" si="3"/>
        <v>1</v>
      </c>
    </row>
    <row r="9" spans="1:15" ht="12.75">
      <c r="A9" s="4" t="s">
        <v>55</v>
      </c>
      <c r="B9">
        <f t="shared" si="0"/>
        <v>466</v>
      </c>
      <c r="C9" t="s">
        <v>11</v>
      </c>
      <c r="D9">
        <f t="shared" si="1"/>
        <v>65</v>
      </c>
      <c r="E9" s="9" t="s">
        <v>149</v>
      </c>
      <c r="F9" t="s">
        <v>56</v>
      </c>
      <c r="G9">
        <v>55</v>
      </c>
      <c r="H9">
        <v>68</v>
      </c>
      <c r="I9">
        <v>106</v>
      </c>
      <c r="J9">
        <v>91</v>
      </c>
      <c r="K9">
        <v>77</v>
      </c>
      <c r="L9">
        <v>69</v>
      </c>
      <c r="M9">
        <f t="shared" si="2"/>
        <v>106</v>
      </c>
      <c r="N9" s="2" t="str">
        <f>IF(C9="D",VLOOKUP(M9,[0]!D_NDL,2,TRUE),VLOOKUP(M9,[0]!H_NDL,4,TRUE))</f>
        <v>gold</v>
      </c>
      <c r="O9">
        <f t="shared" si="3"/>
        <v>1</v>
      </c>
    </row>
    <row r="10" spans="1:15" ht="12.75">
      <c r="A10" s="4" t="s">
        <v>67</v>
      </c>
      <c r="B10">
        <f t="shared" si="0"/>
        <v>459</v>
      </c>
      <c r="C10" t="s">
        <v>11</v>
      </c>
      <c r="D10">
        <f t="shared" si="1"/>
        <v>72</v>
      </c>
      <c r="E10" s="9" t="s">
        <v>44</v>
      </c>
      <c r="F10" t="s">
        <v>22</v>
      </c>
      <c r="G10">
        <v>85</v>
      </c>
      <c r="H10">
        <v>77</v>
      </c>
      <c r="I10">
        <v>70</v>
      </c>
      <c r="J10">
        <v>97</v>
      </c>
      <c r="K10">
        <v>58</v>
      </c>
      <c r="L10">
        <v>72</v>
      </c>
      <c r="M10">
        <f t="shared" si="2"/>
        <v>97</v>
      </c>
      <c r="N10" s="2" t="str">
        <f>IF(C10="D",VLOOKUP(M10,[0]!D_NDL,2,TRUE),VLOOKUP(M10,[0]!H_NDL,4,TRUE))</f>
        <v>gold</v>
      </c>
      <c r="O10">
        <f t="shared" si="3"/>
        <v>1</v>
      </c>
    </row>
    <row r="11" spans="1:15" ht="12.75">
      <c r="A11" s="4" t="s">
        <v>78</v>
      </c>
      <c r="B11">
        <f t="shared" si="0"/>
        <v>457</v>
      </c>
      <c r="C11" t="s">
        <v>11</v>
      </c>
      <c r="D11">
        <f t="shared" si="1"/>
        <v>74</v>
      </c>
      <c r="E11" s="9" t="s">
        <v>41</v>
      </c>
      <c r="F11" t="s">
        <v>20</v>
      </c>
      <c r="G11">
        <v>76</v>
      </c>
      <c r="H11">
        <v>82</v>
      </c>
      <c r="I11">
        <v>73</v>
      </c>
      <c r="J11">
        <v>89</v>
      </c>
      <c r="K11">
        <v>62</v>
      </c>
      <c r="L11">
        <v>75</v>
      </c>
      <c r="M11">
        <f t="shared" si="2"/>
        <v>89</v>
      </c>
      <c r="N11" s="2" t="str">
        <f>IF(C11="D",VLOOKUP(M11,[0]!D_NDL,2,TRUE),VLOOKUP(M11,[0]!H_NDL,4,TRUE))</f>
        <v>bronze</v>
      </c>
      <c r="O11">
        <f t="shared" si="3"/>
        <v>1</v>
      </c>
    </row>
    <row r="12" spans="1:15" ht="12.75">
      <c r="A12" s="4" t="s">
        <v>65</v>
      </c>
      <c r="B12">
        <f t="shared" si="0"/>
        <v>454</v>
      </c>
      <c r="C12" t="s">
        <v>11</v>
      </c>
      <c r="D12">
        <f t="shared" si="1"/>
        <v>77</v>
      </c>
      <c r="E12" s="9" t="s">
        <v>34</v>
      </c>
      <c r="F12" t="s">
        <v>19</v>
      </c>
      <c r="G12">
        <v>82</v>
      </c>
      <c r="H12">
        <v>78</v>
      </c>
      <c r="I12">
        <v>65</v>
      </c>
      <c r="J12">
        <v>76</v>
      </c>
      <c r="K12">
        <v>81</v>
      </c>
      <c r="L12">
        <v>72</v>
      </c>
      <c r="M12">
        <f t="shared" si="2"/>
        <v>82</v>
      </c>
      <c r="N12" s="11" t="e">
        <f>IF(C12="D",VLOOKUP(M12,[0]!D_NDL,2,TRUE),VLOOKUP(M12,[0]!H_NDL,4,TRUE))</f>
        <v>#N/A</v>
      </c>
      <c r="O12">
        <f t="shared" si="3"/>
        <v>1</v>
      </c>
    </row>
    <row r="13" spans="1:15" ht="12.75">
      <c r="A13" s="4" t="s">
        <v>68</v>
      </c>
      <c r="B13">
        <f t="shared" si="0"/>
        <v>453</v>
      </c>
      <c r="C13" t="s">
        <v>11</v>
      </c>
      <c r="D13">
        <f t="shared" si="1"/>
        <v>78</v>
      </c>
      <c r="E13" s="9" t="s">
        <v>38</v>
      </c>
      <c r="F13" t="s">
        <v>19</v>
      </c>
      <c r="G13">
        <v>91</v>
      </c>
      <c r="H13">
        <v>68</v>
      </c>
      <c r="I13">
        <v>65</v>
      </c>
      <c r="J13">
        <v>82</v>
      </c>
      <c r="K13">
        <v>83</v>
      </c>
      <c r="L13">
        <v>64</v>
      </c>
      <c r="M13">
        <f t="shared" si="2"/>
        <v>91</v>
      </c>
      <c r="N13" s="2" t="str">
        <f>IF(C13="D",VLOOKUP(M13,[0]!D_NDL,2,TRUE),VLOOKUP(M13,[0]!H_NDL,4,TRUE))</f>
        <v>silber</v>
      </c>
      <c r="O13">
        <f t="shared" si="3"/>
        <v>1</v>
      </c>
    </row>
    <row r="14" spans="1:15" ht="12.75">
      <c r="A14" s="4" t="s">
        <v>87</v>
      </c>
      <c r="B14">
        <f t="shared" si="0"/>
        <v>448</v>
      </c>
      <c r="C14" t="s">
        <v>11</v>
      </c>
      <c r="D14">
        <f t="shared" si="1"/>
        <v>83</v>
      </c>
      <c r="E14" s="9" t="s">
        <v>122</v>
      </c>
      <c r="F14" t="s">
        <v>97</v>
      </c>
      <c r="G14">
        <v>66</v>
      </c>
      <c r="H14">
        <v>79</v>
      </c>
      <c r="I14">
        <v>85</v>
      </c>
      <c r="J14">
        <v>73</v>
      </c>
      <c r="K14">
        <v>77</v>
      </c>
      <c r="L14">
        <v>68</v>
      </c>
      <c r="M14">
        <f t="shared" si="2"/>
        <v>85</v>
      </c>
      <c r="N14" s="2" t="str">
        <f>IF(C14="D",VLOOKUP(M14,[0]!D_NDL,2,TRUE),VLOOKUP(M14,[0]!H_NDL,4,TRUE))</f>
        <v>bronze</v>
      </c>
      <c r="O14">
        <f t="shared" si="3"/>
        <v>1</v>
      </c>
    </row>
    <row r="15" spans="1:15" ht="12.75">
      <c r="A15" s="4" t="s">
        <v>69</v>
      </c>
      <c r="B15">
        <f>G15+H15+I15+J15+K15+L15</f>
        <v>432</v>
      </c>
      <c r="C15" t="s">
        <v>11</v>
      </c>
      <c r="D15">
        <f t="shared" si="1"/>
        <v>99</v>
      </c>
      <c r="E15" s="9" t="s">
        <v>146</v>
      </c>
      <c r="F15" t="s">
        <v>119</v>
      </c>
      <c r="G15">
        <v>71</v>
      </c>
      <c r="H15">
        <v>73</v>
      </c>
      <c r="I15">
        <v>76</v>
      </c>
      <c r="J15">
        <v>68</v>
      </c>
      <c r="K15">
        <v>77</v>
      </c>
      <c r="L15">
        <v>67</v>
      </c>
      <c r="M15">
        <f t="shared" si="2"/>
        <v>77</v>
      </c>
      <c r="N15" s="11" t="e">
        <f>IF(C15="D",VLOOKUP(M15,[0]!D_NDL,2,TRUE),VLOOKUP(M15,[0]!H_NDL,4,TRUE))</f>
        <v>#N/A</v>
      </c>
      <c r="O15">
        <f t="shared" si="3"/>
        <v>1</v>
      </c>
    </row>
    <row r="16" spans="1:15" ht="12.75">
      <c r="A16" s="4" t="s">
        <v>80</v>
      </c>
      <c r="B16">
        <f t="shared" si="0"/>
        <v>422</v>
      </c>
      <c r="C16" t="s">
        <v>11</v>
      </c>
      <c r="D16">
        <f t="shared" si="1"/>
        <v>109</v>
      </c>
      <c r="E16" s="9" t="s">
        <v>150</v>
      </c>
      <c r="F16" t="s">
        <v>56</v>
      </c>
      <c r="G16">
        <v>67</v>
      </c>
      <c r="H16">
        <v>76</v>
      </c>
      <c r="I16">
        <v>72</v>
      </c>
      <c r="J16">
        <v>72</v>
      </c>
      <c r="K16">
        <v>61</v>
      </c>
      <c r="L16">
        <v>74</v>
      </c>
      <c r="M16">
        <f t="shared" si="2"/>
        <v>76</v>
      </c>
      <c r="N16" s="11" t="e">
        <f>IF(C16="D",VLOOKUP(M16,[0]!D_NDL,2,TRUE),VLOOKUP(M16,[0]!H_NDL,4,TRUE))</f>
        <v>#N/A</v>
      </c>
      <c r="O16">
        <f t="shared" si="3"/>
        <v>1</v>
      </c>
    </row>
    <row r="17" spans="1:15" ht="12.75">
      <c r="A17" s="4" t="s">
        <v>74</v>
      </c>
      <c r="B17">
        <f t="shared" si="0"/>
        <v>420</v>
      </c>
      <c r="C17" t="s">
        <v>11</v>
      </c>
      <c r="D17">
        <f t="shared" si="1"/>
        <v>111</v>
      </c>
      <c r="E17" s="9" t="s">
        <v>42</v>
      </c>
      <c r="F17" t="s">
        <v>20</v>
      </c>
      <c r="G17">
        <v>69</v>
      </c>
      <c r="H17">
        <v>83</v>
      </c>
      <c r="I17">
        <v>60</v>
      </c>
      <c r="J17">
        <v>75</v>
      </c>
      <c r="K17">
        <v>70</v>
      </c>
      <c r="L17">
        <v>63</v>
      </c>
      <c r="M17">
        <f t="shared" si="2"/>
        <v>83</v>
      </c>
      <c r="N17" s="11" t="e">
        <f>IF(C17="D",VLOOKUP(M17,[0]!D_NDL,2,TRUE),VLOOKUP(M17,[0]!H_NDL,4,TRUE))</f>
        <v>#N/A</v>
      </c>
      <c r="O17">
        <f t="shared" si="3"/>
        <v>1</v>
      </c>
    </row>
    <row r="18" spans="1:15" ht="12.75">
      <c r="A18" s="4" t="s">
        <v>73</v>
      </c>
      <c r="B18">
        <f t="shared" si="0"/>
        <v>408</v>
      </c>
      <c r="C18" t="s">
        <v>11</v>
      </c>
      <c r="D18">
        <f t="shared" si="1"/>
        <v>123</v>
      </c>
      <c r="E18" s="9" t="s">
        <v>62</v>
      </c>
      <c r="F18" t="s">
        <v>22</v>
      </c>
      <c r="G18">
        <v>66</v>
      </c>
      <c r="H18">
        <v>68</v>
      </c>
      <c r="I18">
        <v>69</v>
      </c>
      <c r="J18">
        <v>81</v>
      </c>
      <c r="K18">
        <v>59</v>
      </c>
      <c r="L18">
        <v>65</v>
      </c>
      <c r="M18">
        <f t="shared" si="2"/>
        <v>81</v>
      </c>
      <c r="N18" s="11" t="e">
        <f>IF(C18="D",VLOOKUP(M18,[0]!D_NDL,2,TRUE),VLOOKUP(M18,[0]!H_NDL,4,TRUE))</f>
        <v>#N/A</v>
      </c>
      <c r="O18">
        <f t="shared" si="3"/>
        <v>1</v>
      </c>
    </row>
    <row r="19" spans="1:15" ht="12.75">
      <c r="A19" s="4" t="s">
        <v>81</v>
      </c>
      <c r="B19">
        <f t="shared" si="0"/>
        <v>406</v>
      </c>
      <c r="C19" t="s">
        <v>11</v>
      </c>
      <c r="D19">
        <f t="shared" si="1"/>
        <v>125</v>
      </c>
      <c r="E19" s="9" t="s">
        <v>151</v>
      </c>
      <c r="F19" t="s">
        <v>56</v>
      </c>
      <c r="G19">
        <v>67</v>
      </c>
      <c r="H19">
        <v>61</v>
      </c>
      <c r="I19">
        <v>66</v>
      </c>
      <c r="J19">
        <v>70</v>
      </c>
      <c r="K19">
        <v>72</v>
      </c>
      <c r="L19">
        <v>70</v>
      </c>
      <c r="M19">
        <f t="shared" si="2"/>
        <v>72</v>
      </c>
      <c r="N19" s="11" t="e">
        <f>IF(C19="D",VLOOKUP(M19,[0]!D_NDL,2,TRUE),VLOOKUP(M19,[0]!H_NDL,4,TRUE))</f>
        <v>#N/A</v>
      </c>
      <c r="O19">
        <f t="shared" si="3"/>
        <v>1</v>
      </c>
    </row>
    <row r="20" spans="1:15" ht="12.75">
      <c r="A20" s="4" t="s">
        <v>82</v>
      </c>
      <c r="B20">
        <f t="shared" si="0"/>
        <v>396</v>
      </c>
      <c r="C20" t="s">
        <v>11</v>
      </c>
      <c r="D20">
        <f t="shared" si="1"/>
        <v>135</v>
      </c>
      <c r="E20" s="9" t="s">
        <v>43</v>
      </c>
      <c r="F20" t="s">
        <v>22</v>
      </c>
      <c r="G20">
        <v>76</v>
      </c>
      <c r="H20">
        <v>73</v>
      </c>
      <c r="I20">
        <v>54</v>
      </c>
      <c r="J20">
        <v>69</v>
      </c>
      <c r="K20">
        <v>57</v>
      </c>
      <c r="L20">
        <v>67</v>
      </c>
      <c r="M20">
        <f t="shared" si="2"/>
        <v>76</v>
      </c>
      <c r="N20" s="11" t="e">
        <f>IF(C20="D",VLOOKUP(M20,[0]!D_NDL,2,TRUE),VLOOKUP(M20,[0]!H_NDL,4,TRUE))</f>
        <v>#N/A</v>
      </c>
      <c r="O20">
        <f t="shared" si="3"/>
        <v>1</v>
      </c>
    </row>
    <row r="21" spans="1:15" ht="12.75">
      <c r="A21" s="4" t="s">
        <v>64</v>
      </c>
      <c r="B21">
        <f t="shared" si="0"/>
        <v>391</v>
      </c>
      <c r="C21" t="s">
        <v>11</v>
      </c>
      <c r="D21">
        <f t="shared" si="1"/>
        <v>140</v>
      </c>
      <c r="E21" s="9" t="s">
        <v>103</v>
      </c>
      <c r="F21" t="s">
        <v>22</v>
      </c>
      <c r="G21">
        <v>79</v>
      </c>
      <c r="H21">
        <v>63</v>
      </c>
      <c r="I21">
        <v>64</v>
      </c>
      <c r="J21">
        <v>74</v>
      </c>
      <c r="K21">
        <v>53</v>
      </c>
      <c r="L21">
        <v>58</v>
      </c>
      <c r="M21">
        <f t="shared" si="2"/>
        <v>79</v>
      </c>
      <c r="N21" s="11" t="e">
        <f>IF(C21="D",VLOOKUP(M21,[0]!D_NDL,2,TRUE),VLOOKUP(M21,[0]!H_NDL,4,TRUE))</f>
        <v>#N/A</v>
      </c>
      <c r="O21">
        <f t="shared" si="3"/>
        <v>1</v>
      </c>
    </row>
    <row r="22" spans="1:15" ht="12.75">
      <c r="A22" s="4" t="s">
        <v>57</v>
      </c>
      <c r="B22">
        <f t="shared" si="0"/>
        <v>371</v>
      </c>
      <c r="C22" t="s">
        <v>11</v>
      </c>
      <c r="D22">
        <f t="shared" si="1"/>
        <v>160</v>
      </c>
      <c r="E22" s="9" t="s">
        <v>40</v>
      </c>
      <c r="F22" t="s">
        <v>22</v>
      </c>
      <c r="G22">
        <v>74</v>
      </c>
      <c r="H22">
        <v>67</v>
      </c>
      <c r="I22">
        <v>0</v>
      </c>
      <c r="J22">
        <v>76</v>
      </c>
      <c r="K22">
        <v>68</v>
      </c>
      <c r="L22">
        <v>86</v>
      </c>
      <c r="M22">
        <f t="shared" si="2"/>
        <v>86</v>
      </c>
      <c r="N22" s="2" t="str">
        <f>IF(C22="D",VLOOKUP(M22,[0]!D_NDL,2,TRUE),VLOOKUP(M22,[0]!H_NDL,4,TRUE))</f>
        <v>bronze</v>
      </c>
      <c r="O22">
        <f t="shared" si="3"/>
        <v>1</v>
      </c>
    </row>
    <row r="23" spans="1:15" ht="12.75">
      <c r="A23" s="4" t="s">
        <v>110</v>
      </c>
      <c r="B23">
        <f t="shared" si="0"/>
        <v>356</v>
      </c>
      <c r="C23" t="s">
        <v>11</v>
      </c>
      <c r="D23">
        <f t="shared" si="1"/>
        <v>175</v>
      </c>
      <c r="E23" s="9" t="s">
        <v>104</v>
      </c>
      <c r="F23" t="s">
        <v>22</v>
      </c>
      <c r="G23">
        <v>55</v>
      </c>
      <c r="H23">
        <v>55</v>
      </c>
      <c r="I23">
        <v>65</v>
      </c>
      <c r="J23">
        <v>64</v>
      </c>
      <c r="K23">
        <v>56</v>
      </c>
      <c r="L23">
        <v>61</v>
      </c>
      <c r="M23">
        <f t="shared" si="2"/>
        <v>65</v>
      </c>
      <c r="N23" s="11" t="e">
        <f>IF(C23="D",VLOOKUP(M23,[0]!D_NDL,2,TRUE),VLOOKUP(M23,[0]!H_NDL,4,TRUE))</f>
        <v>#N/A</v>
      </c>
      <c r="O23">
        <f t="shared" si="3"/>
        <v>1</v>
      </c>
    </row>
    <row r="24" spans="1:15" ht="12.75">
      <c r="A24" s="4" t="s">
        <v>112</v>
      </c>
      <c r="B24">
        <f t="shared" si="0"/>
        <v>354</v>
      </c>
      <c r="C24" t="s">
        <v>11</v>
      </c>
      <c r="D24">
        <f t="shared" si="1"/>
        <v>177</v>
      </c>
      <c r="E24" s="9" t="s">
        <v>131</v>
      </c>
      <c r="F24" t="s">
        <v>97</v>
      </c>
      <c r="G24">
        <v>0</v>
      </c>
      <c r="H24">
        <v>88</v>
      </c>
      <c r="I24">
        <v>57</v>
      </c>
      <c r="J24">
        <v>58</v>
      </c>
      <c r="K24">
        <v>87</v>
      </c>
      <c r="L24">
        <v>64</v>
      </c>
      <c r="M24">
        <f t="shared" si="2"/>
        <v>88</v>
      </c>
      <c r="N24" s="2" t="str">
        <f>IF(C24="D",VLOOKUP(M24,[0]!D_NDL,2,TRUE),VLOOKUP(M24,[0]!H_NDL,4,TRUE))</f>
        <v>bronze</v>
      </c>
      <c r="O24">
        <f t="shared" si="3"/>
        <v>1</v>
      </c>
    </row>
    <row r="25" spans="1:15" ht="12.75">
      <c r="A25" s="4"/>
      <c r="B25">
        <f t="shared" si="0"/>
        <v>354</v>
      </c>
      <c r="C25" t="s">
        <v>11</v>
      </c>
      <c r="D25">
        <f t="shared" si="1"/>
        <v>177</v>
      </c>
      <c r="E25" s="9" t="s">
        <v>147</v>
      </c>
      <c r="F25" t="s">
        <v>119</v>
      </c>
      <c r="G25">
        <v>67</v>
      </c>
      <c r="H25">
        <v>85</v>
      </c>
      <c r="I25">
        <v>70</v>
      </c>
      <c r="J25">
        <v>61</v>
      </c>
      <c r="K25">
        <v>0</v>
      </c>
      <c r="L25">
        <v>71</v>
      </c>
      <c r="M25">
        <f t="shared" si="2"/>
        <v>85</v>
      </c>
      <c r="N25" s="2" t="str">
        <f>IF(C25="D",VLOOKUP(M25,[0]!D_NDL,2,TRUE),VLOOKUP(M25,[0]!H_NDL,4,TRUE))</f>
        <v>bronze</v>
      </c>
      <c r="O25">
        <f t="shared" si="3"/>
        <v>1</v>
      </c>
    </row>
    <row r="26" spans="1:15" ht="12.75">
      <c r="A26" s="4" t="s">
        <v>88</v>
      </c>
      <c r="B26">
        <f t="shared" si="0"/>
        <v>292</v>
      </c>
      <c r="C26" t="s">
        <v>11</v>
      </c>
      <c r="D26">
        <f t="shared" si="1"/>
        <v>239</v>
      </c>
      <c r="E26" s="9" t="s">
        <v>128</v>
      </c>
      <c r="F26" t="s">
        <v>97</v>
      </c>
      <c r="G26">
        <v>44</v>
      </c>
      <c r="H26">
        <v>52</v>
      </c>
      <c r="I26">
        <v>49</v>
      </c>
      <c r="J26">
        <v>53</v>
      </c>
      <c r="K26">
        <v>51</v>
      </c>
      <c r="L26">
        <v>43</v>
      </c>
      <c r="M26">
        <f t="shared" si="2"/>
        <v>53</v>
      </c>
      <c r="N26" s="11" t="e">
        <f>IF(C26="D",VLOOKUP(M26,[0]!D_NDL,2,TRUE),VLOOKUP(M26,[0]!H_NDL,4,TRUE))</f>
        <v>#N/A</v>
      </c>
      <c r="O26">
        <f t="shared" si="3"/>
        <v>1</v>
      </c>
    </row>
    <row r="27" spans="1:15" ht="12.75">
      <c r="A27" s="4" t="s">
        <v>114</v>
      </c>
      <c r="B27">
        <f t="shared" si="0"/>
        <v>283</v>
      </c>
      <c r="C27" t="s">
        <v>11</v>
      </c>
      <c r="D27">
        <f t="shared" si="1"/>
        <v>248</v>
      </c>
      <c r="E27" s="9" t="s">
        <v>129</v>
      </c>
      <c r="F27" t="s">
        <v>97</v>
      </c>
      <c r="G27">
        <v>66</v>
      </c>
      <c r="H27">
        <v>0</v>
      </c>
      <c r="I27">
        <v>66</v>
      </c>
      <c r="J27">
        <v>0</v>
      </c>
      <c r="K27">
        <v>84</v>
      </c>
      <c r="L27">
        <v>67</v>
      </c>
      <c r="M27">
        <f t="shared" si="2"/>
        <v>84</v>
      </c>
      <c r="N27" s="11" t="e">
        <f>IF(C27="D",VLOOKUP(M27,[0]!D_NDL,2,TRUE),VLOOKUP(M27,[0]!H_NDL,4,TRUE))</f>
        <v>#N/A</v>
      </c>
      <c r="O27">
        <f t="shared" si="3"/>
        <v>1</v>
      </c>
    </row>
    <row r="28" spans="1:15" ht="12.75">
      <c r="A28" s="4" t="s">
        <v>117</v>
      </c>
      <c r="B28">
        <f>G28+H28+I28+J28+K28+L28</f>
        <v>273</v>
      </c>
      <c r="C28" t="s">
        <v>11</v>
      </c>
      <c r="D28">
        <f t="shared" si="1"/>
        <v>258</v>
      </c>
      <c r="E28" s="9" t="s">
        <v>45</v>
      </c>
      <c r="F28" t="s">
        <v>19</v>
      </c>
      <c r="G28">
        <v>61</v>
      </c>
      <c r="H28">
        <v>57</v>
      </c>
      <c r="I28">
        <v>61</v>
      </c>
      <c r="J28">
        <v>54</v>
      </c>
      <c r="K28">
        <v>40</v>
      </c>
      <c r="L28">
        <v>0</v>
      </c>
      <c r="M28">
        <f t="shared" si="2"/>
        <v>61</v>
      </c>
      <c r="N28" s="11" t="e">
        <f>IF(C28="D",VLOOKUP(M28,[0]!D_NDL,2,TRUE),VLOOKUP(M28,[0]!H_NDL,4,TRUE))</f>
        <v>#N/A</v>
      </c>
      <c r="O28">
        <f t="shared" si="3"/>
        <v>1</v>
      </c>
    </row>
    <row r="29" spans="1:15" ht="12.75">
      <c r="A29" s="4" t="s">
        <v>70</v>
      </c>
      <c r="B29">
        <f>G29+H29+I29+J29+K29+L29</f>
        <v>243</v>
      </c>
      <c r="C29" t="s">
        <v>11</v>
      </c>
      <c r="D29">
        <f t="shared" si="1"/>
        <v>288</v>
      </c>
      <c r="E29" s="9" t="s">
        <v>140</v>
      </c>
      <c r="F29" t="s">
        <v>119</v>
      </c>
      <c r="G29">
        <v>66</v>
      </c>
      <c r="H29">
        <v>61</v>
      </c>
      <c r="I29">
        <v>58</v>
      </c>
      <c r="J29">
        <v>58</v>
      </c>
      <c r="K29">
        <v>0</v>
      </c>
      <c r="L29">
        <v>0</v>
      </c>
      <c r="M29">
        <f t="shared" si="2"/>
        <v>66</v>
      </c>
      <c r="N29" s="11" t="e">
        <f>IF(C29="D",VLOOKUP(M29,[0]!D_NDL,2,TRUE),VLOOKUP(M29,[0]!H_NDL,4,TRUE))</f>
        <v>#N/A</v>
      </c>
      <c r="O29">
        <f t="shared" si="3"/>
        <v>1</v>
      </c>
    </row>
    <row r="30" spans="1:15" ht="12.75">
      <c r="A30" s="4"/>
      <c r="B30">
        <f t="shared" si="0"/>
        <v>243</v>
      </c>
      <c r="C30" t="s">
        <v>11</v>
      </c>
      <c r="D30">
        <f t="shared" si="1"/>
        <v>288</v>
      </c>
      <c r="E30" s="9" t="s">
        <v>153</v>
      </c>
      <c r="F30" t="s">
        <v>56</v>
      </c>
      <c r="G30">
        <v>46</v>
      </c>
      <c r="H30">
        <v>47</v>
      </c>
      <c r="I30">
        <v>0</v>
      </c>
      <c r="J30">
        <v>58</v>
      </c>
      <c r="K30">
        <v>46</v>
      </c>
      <c r="L30">
        <v>46</v>
      </c>
      <c r="M30">
        <f t="shared" si="2"/>
        <v>58</v>
      </c>
      <c r="N30" s="11" t="e">
        <f>IF(C30="D",VLOOKUP(M30,[0]!D_NDL,2,TRUE),VLOOKUP(M30,[0]!H_NDL,4,TRUE))</f>
        <v>#N/A</v>
      </c>
      <c r="O30">
        <f t="shared" si="3"/>
        <v>1</v>
      </c>
    </row>
    <row r="31" spans="1:15" ht="12.75">
      <c r="A31" s="4"/>
      <c r="B31">
        <f t="shared" si="0"/>
        <v>243</v>
      </c>
      <c r="C31" t="s">
        <v>11</v>
      </c>
      <c r="D31">
        <f t="shared" si="1"/>
        <v>288</v>
      </c>
      <c r="E31" s="9" t="s">
        <v>52</v>
      </c>
      <c r="F31" t="s">
        <v>20</v>
      </c>
      <c r="G31">
        <v>57</v>
      </c>
      <c r="H31">
        <v>0</v>
      </c>
      <c r="I31">
        <v>62</v>
      </c>
      <c r="J31">
        <v>46</v>
      </c>
      <c r="K31">
        <v>42</v>
      </c>
      <c r="L31">
        <v>36</v>
      </c>
      <c r="M31">
        <f t="shared" si="2"/>
        <v>62</v>
      </c>
      <c r="N31" s="11" t="e">
        <f>IF(C31="D",VLOOKUP(M31,[0]!D_NDL,2,TRUE),VLOOKUP(M31,[0]!H_NDL,4,TRUE))</f>
        <v>#N/A</v>
      </c>
      <c r="O31">
        <f t="shared" si="3"/>
        <v>1</v>
      </c>
    </row>
    <row r="32" spans="1:15" ht="12.75">
      <c r="A32" s="4" t="s">
        <v>76</v>
      </c>
      <c r="B32">
        <f t="shared" si="0"/>
        <v>183</v>
      </c>
      <c r="C32" t="s">
        <v>11</v>
      </c>
      <c r="D32">
        <f t="shared" si="1"/>
        <v>348</v>
      </c>
      <c r="E32" s="9" t="s">
        <v>132</v>
      </c>
      <c r="F32" t="s">
        <v>97</v>
      </c>
      <c r="G32">
        <v>0</v>
      </c>
      <c r="H32">
        <v>61</v>
      </c>
      <c r="I32">
        <v>61</v>
      </c>
      <c r="J32">
        <v>61</v>
      </c>
      <c r="K32">
        <v>0</v>
      </c>
      <c r="L32">
        <v>0</v>
      </c>
      <c r="M32">
        <f t="shared" si="2"/>
        <v>61</v>
      </c>
      <c r="N32" s="11" t="e">
        <f>IF(C32="D",VLOOKUP(M32,[0]!D_NDL,2,TRUE),VLOOKUP(M32,[0]!H_NDL,4,TRUE))</f>
        <v>#N/A</v>
      </c>
      <c r="O32">
        <f t="shared" si="3"/>
        <v>1</v>
      </c>
    </row>
    <row r="33" spans="1:15" ht="12.75">
      <c r="A33" s="4" t="s">
        <v>89</v>
      </c>
      <c r="B33">
        <f t="shared" si="0"/>
        <v>140</v>
      </c>
      <c r="C33" t="s">
        <v>11</v>
      </c>
      <c r="D33">
        <f t="shared" si="1"/>
        <v>391</v>
      </c>
      <c r="E33" s="9" t="s">
        <v>148</v>
      </c>
      <c r="F33" t="s">
        <v>119</v>
      </c>
      <c r="G33">
        <v>0</v>
      </c>
      <c r="H33">
        <v>0</v>
      </c>
      <c r="I33">
        <v>0</v>
      </c>
      <c r="J33">
        <v>0</v>
      </c>
      <c r="K33">
        <v>72</v>
      </c>
      <c r="L33">
        <v>68</v>
      </c>
      <c r="M33">
        <f t="shared" si="2"/>
        <v>72</v>
      </c>
      <c r="N33" s="11" t="e">
        <f>IF(C33="D",VLOOKUP(M33,[0]!D_NDL,2,TRUE),VLOOKUP(M33,[0]!H_NDL,4,TRUE))</f>
        <v>#N/A</v>
      </c>
      <c r="O33">
        <f t="shared" si="3"/>
        <v>1</v>
      </c>
    </row>
    <row r="34" spans="1:15" ht="12.75">
      <c r="A34" s="4" t="s">
        <v>111</v>
      </c>
      <c r="B34">
        <f t="shared" si="0"/>
        <v>120</v>
      </c>
      <c r="C34" t="s">
        <v>11</v>
      </c>
      <c r="D34">
        <f t="shared" si="1"/>
        <v>411</v>
      </c>
      <c r="E34" s="9" t="s">
        <v>133</v>
      </c>
      <c r="F34" t="s">
        <v>97</v>
      </c>
      <c r="G34">
        <v>0</v>
      </c>
      <c r="H34">
        <v>60</v>
      </c>
      <c r="I34">
        <v>60</v>
      </c>
      <c r="J34">
        <v>0</v>
      </c>
      <c r="K34">
        <v>0</v>
      </c>
      <c r="L34">
        <v>0</v>
      </c>
      <c r="M34">
        <f t="shared" si="2"/>
        <v>60</v>
      </c>
      <c r="N34" s="11" t="e">
        <f>IF(C34="D",VLOOKUP(M34,[0]!D_NDL,2,TRUE),VLOOKUP(M34,[0]!H_NDL,4,TRUE))</f>
        <v>#N/A</v>
      </c>
      <c r="O34">
        <f t="shared" si="3"/>
        <v>1</v>
      </c>
    </row>
    <row r="35" spans="1:15" ht="12.75">
      <c r="A35" s="4" t="s">
        <v>75</v>
      </c>
      <c r="B35">
        <f t="shared" si="0"/>
        <v>109</v>
      </c>
      <c r="C35" t="s">
        <v>11</v>
      </c>
      <c r="D35">
        <f t="shared" si="1"/>
        <v>422</v>
      </c>
      <c r="E35" s="9" t="s">
        <v>130</v>
      </c>
      <c r="F35" t="s">
        <v>97</v>
      </c>
      <c r="G35">
        <v>55</v>
      </c>
      <c r="H35">
        <v>54</v>
      </c>
      <c r="I35">
        <v>0</v>
      </c>
      <c r="J35">
        <v>0</v>
      </c>
      <c r="K35">
        <v>0</v>
      </c>
      <c r="L35">
        <v>0</v>
      </c>
      <c r="M35">
        <f t="shared" si="2"/>
        <v>55</v>
      </c>
      <c r="N35" s="11" t="e">
        <f>IF(C35="D",VLOOKUP(M35,[0]!D_NDL,2,TRUE),VLOOKUP(M35,[0]!H_NDL,4,TRUE))</f>
        <v>#N/A</v>
      </c>
      <c r="O35">
        <f t="shared" si="3"/>
        <v>1</v>
      </c>
    </row>
    <row r="36" spans="1:15" ht="12.75">
      <c r="A36" s="4" t="s">
        <v>71</v>
      </c>
      <c r="B36">
        <f t="shared" si="0"/>
        <v>74</v>
      </c>
      <c r="C36" t="s">
        <v>11</v>
      </c>
      <c r="D36">
        <f t="shared" si="1"/>
        <v>457</v>
      </c>
      <c r="E36" s="9" t="s">
        <v>49</v>
      </c>
      <c r="F36" t="s">
        <v>22</v>
      </c>
      <c r="G36">
        <v>0</v>
      </c>
      <c r="H36">
        <v>0</v>
      </c>
      <c r="I36">
        <v>74</v>
      </c>
      <c r="J36">
        <v>0</v>
      </c>
      <c r="K36">
        <v>0</v>
      </c>
      <c r="L36">
        <v>0</v>
      </c>
      <c r="M36">
        <f t="shared" si="2"/>
        <v>74</v>
      </c>
      <c r="N36" s="11" t="e">
        <f>IF(C36="D",VLOOKUP(M36,[0]!D_NDL,2,TRUE),VLOOKUP(M36,[0]!H_NDL,4,TRUE))</f>
        <v>#N/A</v>
      </c>
      <c r="O36">
        <f t="shared" si="3"/>
        <v>1</v>
      </c>
    </row>
    <row r="37" spans="1:15" ht="12.75">
      <c r="A37" s="4" t="s">
        <v>83</v>
      </c>
      <c r="B37">
        <f t="shared" si="0"/>
        <v>0</v>
      </c>
      <c r="C37" t="s">
        <v>11</v>
      </c>
      <c r="D37">
        <f t="shared" si="1"/>
        <v>531</v>
      </c>
      <c r="E37" s="9" t="s">
        <v>152</v>
      </c>
      <c r="F37" t="s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f t="shared" si="2"/>
        <v>0</v>
      </c>
      <c r="N37" s="11" t="e">
        <f>IF(C37="D",VLOOKUP(M37,[0]!D_NDL,2,TRUE),VLOOKUP(M37,[0]!H_NDL,4,TRUE))</f>
        <v>#N/A</v>
      </c>
      <c r="O37">
        <f t="shared" si="3"/>
        <v>1</v>
      </c>
    </row>
    <row r="38" spans="1:15" ht="12.75">
      <c r="A38" s="4" t="s">
        <v>63</v>
      </c>
      <c r="B38">
        <f t="shared" si="0"/>
        <v>0</v>
      </c>
      <c r="C38" t="s">
        <v>11</v>
      </c>
      <c r="D38">
        <f t="shared" si="1"/>
        <v>531</v>
      </c>
      <c r="E38" s="9" t="s">
        <v>39</v>
      </c>
      <c r="F38" t="s">
        <v>19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f t="shared" si="2"/>
        <v>0</v>
      </c>
      <c r="N38" s="11" t="e">
        <f>IF(C38="D",VLOOKUP(M38,[0]!D_NDL,2,TRUE),VLOOKUP(M38,[0]!H_NDL,4,TRUE))</f>
        <v>#N/A</v>
      </c>
      <c r="O38">
        <f t="shared" si="3"/>
        <v>1</v>
      </c>
    </row>
    <row r="39" spans="1:15" ht="12.75">
      <c r="A39" s="4" t="s">
        <v>72</v>
      </c>
      <c r="B39">
        <f t="shared" si="0"/>
        <v>0</v>
      </c>
      <c r="C39" t="s">
        <v>11</v>
      </c>
      <c r="D39">
        <f t="shared" si="1"/>
        <v>531</v>
      </c>
      <c r="E39" s="9" t="s">
        <v>46</v>
      </c>
      <c r="F39" t="s">
        <v>20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f t="shared" si="2"/>
        <v>0</v>
      </c>
      <c r="N39" s="11" t="e">
        <f>IF(C39="D",VLOOKUP(M39,[0]!D_NDL,2,TRUE),VLOOKUP(M39,[0]!H_NDL,4,TRUE))</f>
        <v>#N/A</v>
      </c>
      <c r="O39">
        <f t="shared" si="3"/>
        <v>1</v>
      </c>
    </row>
    <row r="40" spans="1:15" ht="12.75">
      <c r="A40" s="4" t="s">
        <v>118</v>
      </c>
      <c r="B40">
        <f t="shared" si="0"/>
        <v>0</v>
      </c>
      <c r="C40" t="s">
        <v>11</v>
      </c>
      <c r="D40">
        <f t="shared" si="1"/>
        <v>531</v>
      </c>
      <c r="E40" s="9"/>
      <c r="M40">
        <f t="shared" si="2"/>
        <v>0</v>
      </c>
      <c r="N40" s="11" t="e">
        <f>IF(C40="D",VLOOKUP(M40,[0]!D_NDL,2,TRUE),VLOOKUP(M40,[0]!H_NDL,4,TRUE))</f>
        <v>#N/A</v>
      </c>
      <c r="O40">
        <f t="shared" si="3"/>
        <v>0</v>
      </c>
    </row>
    <row r="41" spans="1:15" ht="12.75">
      <c r="A41" s="4" t="s">
        <v>123</v>
      </c>
      <c r="B41">
        <f t="shared" si="0"/>
        <v>0</v>
      </c>
      <c r="C41" t="s">
        <v>11</v>
      </c>
      <c r="D41">
        <f t="shared" si="1"/>
        <v>531</v>
      </c>
      <c r="E41" s="9"/>
      <c r="M41">
        <f t="shared" si="2"/>
        <v>0</v>
      </c>
      <c r="N41" s="11" t="e">
        <f>IF(C41="D",VLOOKUP(M41,[0]!D_NDL,2,TRUE),VLOOKUP(M41,[0]!H_NDL,4,TRUE))</f>
        <v>#N/A</v>
      </c>
      <c r="O41">
        <f t="shared" si="3"/>
        <v>0</v>
      </c>
    </row>
    <row r="42" spans="1:15" ht="12.75">
      <c r="A42" s="4" t="s">
        <v>115</v>
      </c>
      <c r="B42">
        <f t="shared" si="0"/>
        <v>0</v>
      </c>
      <c r="C42" t="s">
        <v>11</v>
      </c>
      <c r="D42">
        <f t="shared" si="1"/>
        <v>531</v>
      </c>
      <c r="E42" s="9"/>
      <c r="M42">
        <f t="shared" si="2"/>
        <v>0</v>
      </c>
      <c r="N42" s="11" t="e">
        <f>IF(C42="D",VLOOKUP(M42,[0]!D_NDL,2,TRUE),VLOOKUP(M42,[0]!H_NDL,4,TRUE))</f>
        <v>#N/A</v>
      </c>
      <c r="O42">
        <f t="shared" si="3"/>
        <v>0</v>
      </c>
    </row>
    <row r="43" spans="1:15" ht="12.75">
      <c r="A43" s="4" t="s">
        <v>124</v>
      </c>
      <c r="B43">
        <f t="shared" si="0"/>
        <v>0</v>
      </c>
      <c r="C43" t="s">
        <v>11</v>
      </c>
      <c r="D43">
        <f t="shared" si="1"/>
        <v>531</v>
      </c>
      <c r="E43" s="9"/>
      <c r="M43">
        <f t="shared" si="2"/>
        <v>0</v>
      </c>
      <c r="N43" s="11" t="e">
        <f>IF(C43="D",VLOOKUP(M43,[0]!D_NDL,2,TRUE),VLOOKUP(M43,[0]!H_NDL,4,TRUE))</f>
        <v>#N/A</v>
      </c>
      <c r="O43">
        <f t="shared" si="3"/>
        <v>0</v>
      </c>
    </row>
    <row r="44" spans="1:15" ht="12.75">
      <c r="A44" s="4" t="s">
        <v>116</v>
      </c>
      <c r="B44">
        <f t="shared" si="0"/>
        <v>0</v>
      </c>
      <c r="C44" t="s">
        <v>11</v>
      </c>
      <c r="D44">
        <f t="shared" si="1"/>
        <v>531</v>
      </c>
      <c r="E44" s="9"/>
      <c r="M44">
        <f t="shared" si="2"/>
        <v>0</v>
      </c>
      <c r="N44" s="11" t="e">
        <f>IF(C44="D",VLOOKUP(M44,[0]!D_NDL,2,TRUE),VLOOKUP(M44,[0]!H_NDL,4,TRUE))</f>
        <v>#N/A</v>
      </c>
      <c r="O44">
        <f t="shared" si="3"/>
        <v>0</v>
      </c>
    </row>
    <row r="45" spans="1:5" ht="12.75">
      <c r="A45" s="4"/>
      <c r="B45"/>
      <c r="C45"/>
      <c r="D45"/>
      <c r="E45" s="9"/>
    </row>
    <row r="46" spans="1:5" ht="12.75">
      <c r="A46" s="4"/>
      <c r="B46"/>
      <c r="C46"/>
      <c r="D46"/>
      <c r="E46" s="9"/>
    </row>
    <row r="47" spans="1:5" ht="12.75">
      <c r="A47" s="4"/>
      <c r="B47">
        <v>35</v>
      </c>
      <c r="C47"/>
      <c r="D47" t="s">
        <v>157</v>
      </c>
      <c r="E47" s="10" t="s">
        <v>158</v>
      </c>
    </row>
    <row r="48" spans="1:5" ht="12.75">
      <c r="A48" s="4"/>
      <c r="B48"/>
      <c r="C48"/>
      <c r="D48"/>
      <c r="E48" s="9"/>
    </row>
    <row r="49" spans="1:5" ht="12.75">
      <c r="A49" s="4"/>
      <c r="B49"/>
      <c r="C49"/>
      <c r="D49"/>
      <c r="E49" s="9"/>
    </row>
    <row r="50" spans="1:5" ht="12.75">
      <c r="A50" s="4"/>
      <c r="B50"/>
      <c r="C50"/>
      <c r="D50"/>
      <c r="E50" s="9"/>
    </row>
    <row r="51" spans="1:5" ht="12.75">
      <c r="A51" s="4"/>
      <c r="B51"/>
      <c r="C51"/>
      <c r="D51"/>
      <c r="E51" s="9"/>
    </row>
    <row r="52" spans="1:5" ht="12.75">
      <c r="A52" s="4"/>
      <c r="B52"/>
      <c r="C52"/>
      <c r="D52"/>
      <c r="E52" s="9"/>
    </row>
    <row r="53" spans="1:5" ht="12.75">
      <c r="A53" s="4"/>
      <c r="B53"/>
      <c r="C53"/>
      <c r="D53"/>
      <c r="E53" s="9"/>
    </row>
    <row r="54" spans="1:5" ht="12.75">
      <c r="A54" s="4"/>
      <c r="B54"/>
      <c r="C54"/>
      <c r="D54"/>
      <c r="E54" s="9"/>
    </row>
    <row r="55" spans="1:5" ht="12.75">
      <c r="A55" s="4"/>
      <c r="B55"/>
      <c r="C55"/>
      <c r="D55"/>
      <c r="E55" s="9"/>
    </row>
    <row r="56" spans="1:5" ht="12.75">
      <c r="A56" s="4"/>
      <c r="B56"/>
      <c r="C56"/>
      <c r="D56"/>
      <c r="E56" s="9"/>
    </row>
    <row r="57" spans="1:5" ht="12.75">
      <c r="A57" s="4"/>
      <c r="B57"/>
      <c r="C57"/>
      <c r="D57"/>
      <c r="E57" s="9"/>
    </row>
    <row r="58" spans="1:5" ht="12.75">
      <c r="A58" s="4"/>
      <c r="B58"/>
      <c r="C58"/>
      <c r="D58"/>
      <c r="E58" s="9"/>
    </row>
    <row r="59" spans="1:5" ht="12.75">
      <c r="A59" s="4"/>
      <c r="B59"/>
      <c r="C59"/>
      <c r="D59"/>
      <c r="E59" s="9"/>
    </row>
    <row r="60" spans="1:5" ht="12.75">
      <c r="A60" s="4"/>
      <c r="B60"/>
      <c r="C60"/>
      <c r="D60"/>
      <c r="E60" s="9"/>
    </row>
    <row r="61" spans="1:5" ht="12.75">
      <c r="A61" s="4"/>
      <c r="B61"/>
      <c r="C61"/>
      <c r="D61"/>
      <c r="E61" s="9"/>
    </row>
    <row r="62" spans="1:5" ht="12.75">
      <c r="A62" s="4"/>
      <c r="B62"/>
      <c r="C62"/>
      <c r="D62"/>
      <c r="E62" s="9"/>
    </row>
    <row r="63" spans="1:5" ht="12.75">
      <c r="A63" s="4"/>
      <c r="B63"/>
      <c r="C63"/>
      <c r="D63"/>
      <c r="E63" s="9"/>
    </row>
    <row r="64" spans="1:5" ht="12.75">
      <c r="A64" s="4"/>
      <c r="B64"/>
      <c r="C64"/>
      <c r="D64"/>
      <c r="E64" s="9"/>
    </row>
    <row r="65" spans="1:5" ht="12.75">
      <c r="A65" s="4"/>
      <c r="B65"/>
      <c r="C65"/>
      <c r="D65"/>
      <c r="E65" s="9"/>
    </row>
    <row r="66" spans="1:5" ht="12.75">
      <c r="A66" s="4"/>
      <c r="B66"/>
      <c r="C66"/>
      <c r="D66"/>
      <c r="E66" s="9"/>
    </row>
    <row r="67" spans="1:5" ht="12.75">
      <c r="A67" s="4"/>
      <c r="B67"/>
      <c r="C67"/>
      <c r="D67"/>
      <c r="E67" s="9"/>
    </row>
    <row r="68" spans="1:5" ht="12.75">
      <c r="A68" s="4"/>
      <c r="B68"/>
      <c r="C68"/>
      <c r="D68"/>
      <c r="E68" s="9"/>
    </row>
    <row r="69" spans="1:5" ht="12.75">
      <c r="A69" s="4"/>
      <c r="B69"/>
      <c r="C69"/>
      <c r="D69"/>
      <c r="E69" s="9"/>
    </row>
    <row r="70" spans="1:5" ht="12.75">
      <c r="A70" s="4"/>
      <c r="B70"/>
      <c r="C70"/>
      <c r="D70"/>
      <c r="E70" s="9"/>
    </row>
    <row r="71" spans="1:5" ht="12.75">
      <c r="A71" s="4"/>
      <c r="B71"/>
      <c r="C71"/>
      <c r="D71"/>
      <c r="E71" s="9"/>
    </row>
    <row r="72" spans="1:5" ht="12.75">
      <c r="A72" s="4"/>
      <c r="B72"/>
      <c r="C72"/>
      <c r="D72"/>
      <c r="E72" s="9"/>
    </row>
    <row r="73" spans="1:5" ht="12.75">
      <c r="A73" s="4"/>
      <c r="B73"/>
      <c r="C73"/>
      <c r="D73"/>
      <c r="E73" s="9"/>
    </row>
    <row r="74" spans="1:5" ht="12.75">
      <c r="A74" s="4"/>
      <c r="B74"/>
      <c r="C74"/>
      <c r="D74"/>
      <c r="E74" s="9"/>
    </row>
    <row r="75" spans="1:5" ht="12.75">
      <c r="A75" s="4"/>
      <c r="B75"/>
      <c r="C75"/>
      <c r="D75"/>
      <c r="E75" s="9"/>
    </row>
    <row r="76" spans="1:5" ht="12.75">
      <c r="A76" s="4"/>
      <c r="B76"/>
      <c r="C76"/>
      <c r="D76"/>
      <c r="E76" s="9"/>
    </row>
    <row r="77" spans="1:5" ht="12.75">
      <c r="A77" s="4"/>
      <c r="B77"/>
      <c r="C77"/>
      <c r="D77"/>
      <c r="E77" s="9"/>
    </row>
    <row r="78" spans="1:5" ht="12.75">
      <c r="A78" s="4"/>
      <c r="B78"/>
      <c r="C78"/>
      <c r="D78"/>
      <c r="E78" s="9"/>
    </row>
    <row r="79" spans="1:5" ht="12.75">
      <c r="A79" s="4"/>
      <c r="B79"/>
      <c r="C79"/>
      <c r="D79"/>
      <c r="E79" s="9"/>
    </row>
    <row r="80" spans="1:5" ht="12.75">
      <c r="A80" s="4"/>
      <c r="B80"/>
      <c r="C80"/>
      <c r="D80"/>
      <c r="E80" s="9"/>
    </row>
    <row r="81" spans="1:5" ht="12.75">
      <c r="A81" s="4"/>
      <c r="B81"/>
      <c r="C81"/>
      <c r="D81"/>
      <c r="E81" s="9"/>
    </row>
    <row r="82" spans="1:5" ht="12.75">
      <c r="A82" s="4"/>
      <c r="B82"/>
      <c r="C82"/>
      <c r="D82"/>
      <c r="E82" s="9"/>
    </row>
    <row r="83" spans="1:5" ht="12.75">
      <c r="A83" s="4"/>
      <c r="B83"/>
      <c r="C83"/>
      <c r="D83"/>
      <c r="E83" s="9"/>
    </row>
    <row r="84" spans="1:5" ht="12.75">
      <c r="A84" s="4"/>
      <c r="B84"/>
      <c r="C84"/>
      <c r="D84"/>
      <c r="E84" s="9"/>
    </row>
    <row r="85" spans="1:5" ht="12.75">
      <c r="A85" s="4"/>
      <c r="B85"/>
      <c r="C85"/>
      <c r="D85"/>
      <c r="E85" s="9"/>
    </row>
    <row r="86" spans="1:5" ht="12.75">
      <c r="A86" s="4"/>
      <c r="B86"/>
      <c r="C86"/>
      <c r="D86"/>
      <c r="E86" s="9"/>
    </row>
    <row r="87" spans="1:5" ht="12.75">
      <c r="A87" s="4"/>
      <c r="B87"/>
      <c r="C87"/>
      <c r="D87"/>
      <c r="E87" s="9"/>
    </row>
    <row r="88" spans="1:5" ht="12.75">
      <c r="A88" s="4"/>
      <c r="B88"/>
      <c r="C88"/>
      <c r="D88"/>
      <c r="E88" s="9"/>
    </row>
    <row r="89" spans="1:5" ht="12.75">
      <c r="A89" s="4"/>
      <c r="B89"/>
      <c r="C89"/>
      <c r="D89"/>
      <c r="E89" s="9"/>
    </row>
    <row r="90" spans="1:5" ht="12.75">
      <c r="A90" s="4"/>
      <c r="B90"/>
      <c r="C90"/>
      <c r="D90"/>
      <c r="E90" s="9"/>
    </row>
    <row r="91" spans="1:5" ht="12.75">
      <c r="A91" s="4"/>
      <c r="B91"/>
      <c r="C91"/>
      <c r="D91"/>
      <c r="E91" s="9"/>
    </row>
    <row r="92" spans="1:5" ht="12.75">
      <c r="A92" s="4"/>
      <c r="B92"/>
      <c r="C92"/>
      <c r="D92"/>
      <c r="E92" s="9"/>
    </row>
    <row r="93" spans="1:5" ht="12.75">
      <c r="A93" s="4"/>
      <c r="B93"/>
      <c r="C93"/>
      <c r="D93"/>
      <c r="E93" s="9"/>
    </row>
    <row r="94" spans="1:5" ht="12.75">
      <c r="A94" s="4"/>
      <c r="B94"/>
      <c r="C94"/>
      <c r="D94"/>
      <c r="E94" s="9"/>
    </row>
    <row r="95" spans="1:5" ht="12.75">
      <c r="A95" s="4"/>
      <c r="B95"/>
      <c r="C95"/>
      <c r="D95"/>
      <c r="E95" s="9"/>
    </row>
    <row r="96" spans="1:5" ht="12.75">
      <c r="A96" s="4"/>
      <c r="B96"/>
      <c r="C96"/>
      <c r="D96"/>
      <c r="E96" s="9"/>
    </row>
    <row r="97" spans="1:5" ht="12.75">
      <c r="A97" s="4"/>
      <c r="B97"/>
      <c r="C97"/>
      <c r="D97"/>
      <c r="E97" s="9"/>
    </row>
    <row r="98" spans="1:5" ht="12.75">
      <c r="A98" s="4"/>
      <c r="B98"/>
      <c r="C98"/>
      <c r="D98"/>
      <c r="E98" s="9"/>
    </row>
    <row r="99" spans="1:5" ht="12.75">
      <c r="A99" s="4"/>
      <c r="B99"/>
      <c r="C99"/>
      <c r="D99"/>
      <c r="E99" s="9"/>
    </row>
    <row r="100" spans="1:5" ht="12.75">
      <c r="A100" s="4"/>
      <c r="B100"/>
      <c r="C100"/>
      <c r="D100"/>
      <c r="E100" s="9"/>
    </row>
    <row r="101" spans="1:5" ht="12.75">
      <c r="A101" s="4"/>
      <c r="B101"/>
      <c r="C101"/>
      <c r="D101"/>
      <c r="E101" s="9"/>
    </row>
    <row r="102" spans="1:5" ht="12.75">
      <c r="A102" s="4"/>
      <c r="B102"/>
      <c r="C102"/>
      <c r="D102"/>
      <c r="E102" s="9"/>
    </row>
    <row r="103" spans="1:5" ht="12.75">
      <c r="A103" s="4"/>
      <c r="B103"/>
      <c r="C103"/>
      <c r="D103"/>
      <c r="E103" s="9"/>
    </row>
    <row r="104" spans="1:5" ht="12.75">
      <c r="A104" s="4"/>
      <c r="B104"/>
      <c r="C104"/>
      <c r="D104"/>
      <c r="E104" s="9"/>
    </row>
    <row r="105" spans="1:5" ht="12.75">
      <c r="A105" s="4"/>
      <c r="B105"/>
      <c r="C105"/>
      <c r="D105"/>
      <c r="E105" s="9"/>
    </row>
    <row r="106" spans="1:5" ht="12.75">
      <c r="A106" s="4"/>
      <c r="B106"/>
      <c r="C106"/>
      <c r="D106"/>
      <c r="E106" s="9"/>
    </row>
    <row r="107" spans="1:5" ht="12.75">
      <c r="A107" s="4"/>
      <c r="B107"/>
      <c r="C107"/>
      <c r="D107"/>
      <c r="E107" s="9"/>
    </row>
    <row r="108" spans="1:5" ht="12.75">
      <c r="A108" s="4"/>
      <c r="B108"/>
      <c r="C108"/>
      <c r="D108"/>
      <c r="E108" s="9"/>
    </row>
    <row r="109" spans="1:5" ht="12.75">
      <c r="A109" s="4"/>
      <c r="B109"/>
      <c r="C109"/>
      <c r="D109"/>
      <c r="E109" s="9"/>
    </row>
    <row r="110" spans="1:5" ht="12.75">
      <c r="A110" s="4"/>
      <c r="B110"/>
      <c r="C110"/>
      <c r="D110"/>
      <c r="E110" s="9"/>
    </row>
    <row r="111" spans="1:5" ht="12.75">
      <c r="A111" s="4"/>
      <c r="B111"/>
      <c r="C111"/>
      <c r="D111"/>
      <c r="E111" s="9"/>
    </row>
    <row r="112" spans="1:5" ht="12.75">
      <c r="A112" s="4"/>
      <c r="B112"/>
      <c r="C112"/>
      <c r="D112"/>
      <c r="E112" s="9"/>
    </row>
    <row r="113" spans="1:5" ht="12.75">
      <c r="A113" s="4"/>
      <c r="B113"/>
      <c r="C113"/>
      <c r="D113"/>
      <c r="E113" s="9"/>
    </row>
    <row r="114" spans="1:5" ht="12.75">
      <c r="A114" s="4"/>
      <c r="B114"/>
      <c r="C114"/>
      <c r="D114"/>
      <c r="E114" s="9"/>
    </row>
    <row r="115" spans="1:5" ht="12.75">
      <c r="A115" s="4"/>
      <c r="B115"/>
      <c r="C115"/>
      <c r="D115"/>
      <c r="E115" s="9"/>
    </row>
    <row r="116" spans="1:5" ht="12.75">
      <c r="A116" s="4"/>
      <c r="B116"/>
      <c r="C116"/>
      <c r="D116"/>
      <c r="E116" s="9"/>
    </row>
    <row r="117" spans="1:5" ht="12.75">
      <c r="A117" s="4"/>
      <c r="B117"/>
      <c r="C117"/>
      <c r="D117"/>
      <c r="E117" s="9"/>
    </row>
    <row r="118" spans="1:5" ht="12.75">
      <c r="A118" s="4"/>
      <c r="B118"/>
      <c r="C118"/>
      <c r="D118"/>
      <c r="E118" s="9"/>
    </row>
    <row r="119" spans="1:5" ht="12.75">
      <c r="A119" s="4"/>
      <c r="B119"/>
      <c r="C119"/>
      <c r="D119"/>
      <c r="E119" s="9"/>
    </row>
    <row r="120" spans="1:5" ht="12.75">
      <c r="A120" s="4"/>
      <c r="B120"/>
      <c r="C120"/>
      <c r="D120"/>
      <c r="E120" s="9"/>
    </row>
    <row r="121" spans="1:5" ht="12.75">
      <c r="A121" s="4"/>
      <c r="B121"/>
      <c r="C121"/>
      <c r="D121"/>
      <c r="E121" s="9"/>
    </row>
    <row r="122" spans="1:5" ht="12.75">
      <c r="A122" s="4"/>
      <c r="B122"/>
      <c r="C122"/>
      <c r="D122"/>
      <c r="E122" s="9"/>
    </row>
    <row r="123" spans="1:5" ht="12.75">
      <c r="A123" s="4"/>
      <c r="B123"/>
      <c r="C123"/>
      <c r="D123"/>
      <c r="E123" s="9"/>
    </row>
    <row r="124" spans="1:5" ht="12.75">
      <c r="A124" s="4"/>
      <c r="B124"/>
      <c r="C124"/>
      <c r="D124"/>
      <c r="E124" s="9"/>
    </row>
    <row r="125" spans="1:5" ht="12.75">
      <c r="A125" s="4"/>
      <c r="B125"/>
      <c r="C125"/>
      <c r="D125"/>
      <c r="E125" s="9"/>
    </row>
    <row r="126" spans="1:5" ht="12.75">
      <c r="A126" s="4"/>
      <c r="B126"/>
      <c r="C126"/>
      <c r="D126"/>
      <c r="E126" s="9"/>
    </row>
    <row r="127" spans="1:5" ht="12.75">
      <c r="A127" s="4"/>
      <c r="B127"/>
      <c r="C127"/>
      <c r="D127"/>
      <c r="E127" s="9"/>
    </row>
    <row r="128" spans="1:5" ht="12.75">
      <c r="A128" s="4"/>
      <c r="B128"/>
      <c r="C128"/>
      <c r="D128"/>
      <c r="E128" s="9"/>
    </row>
    <row r="129" spans="1:5" ht="12.75">
      <c r="A129" s="4"/>
      <c r="B129"/>
      <c r="C129"/>
      <c r="D129"/>
      <c r="E129" s="9"/>
    </row>
    <row r="130" spans="1:5" ht="12.75">
      <c r="A130" s="4"/>
      <c r="B130"/>
      <c r="C130"/>
      <c r="D130"/>
      <c r="E130" s="9"/>
    </row>
    <row r="131" spans="1:5" ht="12.75">
      <c r="A131" s="4"/>
      <c r="B131"/>
      <c r="C131"/>
      <c r="D131"/>
      <c r="E131" s="9"/>
    </row>
    <row r="132" spans="1:5" ht="12.75">
      <c r="A132" s="4"/>
      <c r="B132"/>
      <c r="C132"/>
      <c r="D132"/>
      <c r="E132" s="9"/>
    </row>
    <row r="133" spans="1:5" ht="12.75">
      <c r="A133" s="4"/>
      <c r="B133"/>
      <c r="C133"/>
      <c r="D133"/>
      <c r="E133" s="9"/>
    </row>
    <row r="134" spans="1:5" ht="12.75">
      <c r="A134" s="4"/>
      <c r="B134"/>
      <c r="C134"/>
      <c r="D134"/>
      <c r="E134" s="9"/>
    </row>
    <row r="135" spans="1:5" ht="12.75">
      <c r="A135" s="4"/>
      <c r="B135"/>
      <c r="C135"/>
      <c r="D135"/>
      <c r="E135" s="9"/>
    </row>
    <row r="136" spans="1:5" ht="12.75">
      <c r="A136" s="4"/>
      <c r="B136"/>
      <c r="C136"/>
      <c r="D136"/>
      <c r="E136" s="9"/>
    </row>
    <row r="137" spans="1:5" ht="12.75">
      <c r="A137" s="4"/>
      <c r="B137"/>
      <c r="C137"/>
      <c r="D137"/>
      <c r="E137" s="9"/>
    </row>
    <row r="138" spans="1:5" ht="12.75">
      <c r="A138" s="4"/>
      <c r="B138"/>
      <c r="C138"/>
      <c r="D138"/>
      <c r="E138" s="9"/>
    </row>
    <row r="139" spans="1:5" ht="12.75">
      <c r="A139" s="4"/>
      <c r="B139"/>
      <c r="C139"/>
      <c r="D139"/>
      <c r="E139" s="9"/>
    </row>
    <row r="140" spans="1:5" ht="12.75">
      <c r="A140" s="4"/>
      <c r="B140"/>
      <c r="C140"/>
      <c r="D140"/>
      <c r="E140" s="9"/>
    </row>
    <row r="141" spans="1:5" ht="12.75">
      <c r="A141" s="4"/>
      <c r="B141"/>
      <c r="C141"/>
      <c r="D141"/>
      <c r="E141" s="9"/>
    </row>
    <row r="142" spans="1:5" ht="12.75">
      <c r="A142" s="4"/>
      <c r="B142"/>
      <c r="C142"/>
      <c r="D142"/>
      <c r="E142" s="9"/>
    </row>
    <row r="143" spans="1:5" ht="12.75">
      <c r="A143" s="4"/>
      <c r="B143"/>
      <c r="C143"/>
      <c r="D143"/>
      <c r="E143" s="9"/>
    </row>
    <row r="144" spans="1:5" ht="12.75">
      <c r="A144" s="4"/>
      <c r="B144"/>
      <c r="C144"/>
      <c r="D144"/>
      <c r="E144" s="9"/>
    </row>
    <row r="145" spans="1:5" ht="12.75">
      <c r="A145" s="4"/>
      <c r="B145"/>
      <c r="C145"/>
      <c r="D145"/>
      <c r="E145" s="9"/>
    </row>
    <row r="146" spans="1:5" ht="12.75">
      <c r="A146" s="4"/>
      <c r="B146"/>
      <c r="C146"/>
      <c r="D146"/>
      <c r="E146" s="9"/>
    </row>
    <row r="147" spans="1:5" ht="12.75">
      <c r="A147" s="4"/>
      <c r="B147"/>
      <c r="C147"/>
      <c r="D147"/>
      <c r="E147" s="9"/>
    </row>
    <row r="148" spans="1:5" ht="12.75">
      <c r="A148" s="4"/>
      <c r="B148"/>
      <c r="C148"/>
      <c r="D148"/>
      <c r="E148" s="9"/>
    </row>
    <row r="149" spans="1:5" ht="12.75">
      <c r="A149" s="4"/>
      <c r="B149"/>
      <c r="C149"/>
      <c r="D149"/>
      <c r="E149" s="9"/>
    </row>
    <row r="150" spans="1:5" ht="12.75">
      <c r="A150" s="4"/>
      <c r="B150"/>
      <c r="C150"/>
      <c r="D150"/>
      <c r="E150" s="9"/>
    </row>
    <row r="151" spans="1:5" ht="12.75">
      <c r="A151" s="4"/>
      <c r="B151"/>
      <c r="C151"/>
      <c r="D151"/>
      <c r="E151" s="9"/>
    </row>
    <row r="152" spans="1:5" ht="12.75">
      <c r="A152" s="4"/>
      <c r="B152"/>
      <c r="C152"/>
      <c r="D152"/>
      <c r="E152" s="9"/>
    </row>
    <row r="153" spans="1:5" ht="12.75">
      <c r="A153" s="4"/>
      <c r="B153"/>
      <c r="C153"/>
      <c r="D153"/>
      <c r="E153" s="9"/>
    </row>
    <row r="154" spans="1:5" ht="12.75">
      <c r="A154" s="4"/>
      <c r="B154"/>
      <c r="C154"/>
      <c r="D154"/>
      <c r="E154" s="9"/>
    </row>
    <row r="155" spans="1:5" ht="12.75">
      <c r="A155" s="4"/>
      <c r="B155"/>
      <c r="C155"/>
      <c r="D155"/>
      <c r="E155" s="9"/>
    </row>
    <row r="156" spans="1:5" ht="12.75">
      <c r="A156" s="4"/>
      <c r="B156"/>
      <c r="C156"/>
      <c r="D156"/>
      <c r="E156" s="9"/>
    </row>
    <row r="157" spans="1:5" ht="12.75">
      <c r="A157" s="4"/>
      <c r="B157"/>
      <c r="C157"/>
      <c r="D157"/>
      <c r="E157" s="9"/>
    </row>
    <row r="158" spans="1:5" ht="12.75">
      <c r="A158" s="4"/>
      <c r="B158"/>
      <c r="C158"/>
      <c r="D158"/>
      <c r="E158" s="9"/>
    </row>
    <row r="159" spans="2:4" ht="12.75">
      <c r="B159"/>
      <c r="C159"/>
      <c r="D159"/>
    </row>
    <row r="160" spans="2:4" ht="12.75">
      <c r="B160"/>
      <c r="C160"/>
      <c r="D160"/>
    </row>
    <row r="161" spans="2:4" ht="12.75">
      <c r="B161"/>
      <c r="C161"/>
      <c r="D161"/>
    </row>
    <row r="162" spans="2:4" ht="12.75">
      <c r="B162"/>
      <c r="C162"/>
      <c r="D162"/>
    </row>
    <row r="163" spans="2:4" ht="12.75">
      <c r="B163"/>
      <c r="C163"/>
      <c r="D163"/>
    </row>
    <row r="164" spans="2:4" ht="12.75">
      <c r="B164"/>
      <c r="C164"/>
      <c r="D164"/>
    </row>
    <row r="165" spans="2:4" ht="12.75">
      <c r="B165"/>
      <c r="C165"/>
      <c r="D165"/>
    </row>
    <row r="166" spans="2:4" ht="12.75">
      <c r="B166"/>
      <c r="C166"/>
      <c r="D166"/>
    </row>
    <row r="167" spans="2:4" ht="12.75">
      <c r="B167"/>
      <c r="C167"/>
      <c r="D167"/>
    </row>
    <row r="168" spans="3:4" ht="12.75">
      <c r="C168" s="5"/>
      <c r="D168" s="5"/>
    </row>
  </sheetData>
  <autoFilter ref="B4:N170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Arno Greven</cp:lastModifiedBy>
  <cp:lastPrinted>2004-02-09T01:02:15Z</cp:lastPrinted>
  <dcterms:created xsi:type="dcterms:W3CDTF">2000-10-13T07:04:21Z</dcterms:created>
  <dcterms:modified xsi:type="dcterms:W3CDTF">2004-12-05T15:21:16Z</dcterms:modified>
  <cp:category/>
  <cp:version/>
  <cp:contentType/>
  <cp:contentStatus/>
</cp:coreProperties>
</file>