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TEAMD" sheetId="1" r:id="rId1"/>
    <sheet name="TEAMH" sheetId="2" r:id="rId2"/>
    <sheet name="MIXED" sheetId="3" r:id="rId3"/>
    <sheet name="EinzelD" sheetId="4" r:id="rId4"/>
    <sheet name="EinzelH" sheetId="5" r:id="rId5"/>
  </sheets>
  <definedNames>
    <definedName name="_xlnm._FilterDatabase" localSheetId="3" hidden="1">'EinzelD'!$B$4:$N$55</definedName>
    <definedName name="_xlnm._FilterDatabase" localSheetId="4" hidden="1">'EinzelH'!$B$4:$N$182</definedName>
    <definedName name="_xlnm._FilterDatabase" localSheetId="2" hidden="1">'MIXED'!$B$4:$L$4</definedName>
    <definedName name="_xlnm._FilterDatabase" localSheetId="0" hidden="1">'TEAMD'!$B$4:$L$117</definedName>
    <definedName name="_xlnm._FilterDatabase" localSheetId="1" hidden="1">'TEAMH'!$B$4:$L$22</definedName>
    <definedName name="D_NDL" localSheetId="3">'TEAMD'!$D$16:$E$18</definedName>
    <definedName name="D_NDL" localSheetId="4">'EinzelH'!#REF!</definedName>
    <definedName name="D_NDL" localSheetId="2">'MIXED'!#REF!</definedName>
    <definedName name="D_NDL" localSheetId="1">'TEAMH'!#REF!</definedName>
    <definedName name="D_NDL">'TEAMD'!$D$16:$E$18</definedName>
    <definedName name="_xlnm.Print_Area" localSheetId="3">'EinzelD'!$A$1:$N$52</definedName>
    <definedName name="_xlnm.Print_Area" localSheetId="4">'EinzelH'!$A$1:$N$175</definedName>
    <definedName name="_xlnm.Print_Area" localSheetId="2">'MIXED'!$A$1:$L$17</definedName>
    <definedName name="_xlnm.Print_Area" localSheetId="0">'TEAMD'!$A$1:$L$10</definedName>
    <definedName name="_xlnm.Print_Area" localSheetId="1">'TEAMH'!$A$1:$L$22</definedName>
    <definedName name="H_NDL" localSheetId="3">'EinzelD'!$C$20:$E$23</definedName>
    <definedName name="H_NDL" localSheetId="2">'MIXED'!#REF!</definedName>
    <definedName name="H_NDL" localSheetId="1">'TEAMH'!#REF!</definedName>
    <definedName name="H_NDL">'TEAMD'!$B$16:$E$117</definedName>
    <definedName name="TagTab">'TEAMD'!$D$20:$E$25</definedName>
  </definedNames>
  <calcPr fullCalcOnLoad="1"/>
</workbook>
</file>

<file path=xl/sharedStrings.xml><?xml version="1.0" encoding="utf-8"?>
<sst xmlns="http://schemas.openxmlformats.org/spreadsheetml/2006/main" count="953" uniqueCount="401">
  <si>
    <t>Platz</t>
  </si>
  <si>
    <t>Name</t>
  </si>
  <si>
    <t>Club</t>
  </si>
  <si>
    <t>Sex</t>
  </si>
  <si>
    <t>Holz</t>
  </si>
  <si>
    <t>Tag_1</t>
  </si>
  <si>
    <t>Tag_2</t>
  </si>
  <si>
    <t>Tag_3</t>
  </si>
  <si>
    <t>Tag_4</t>
  </si>
  <si>
    <t>Tag_5</t>
  </si>
  <si>
    <t>Tag_6</t>
  </si>
  <si>
    <t>H</t>
  </si>
  <si>
    <t>D</t>
  </si>
  <si>
    <t>Nadel</t>
  </si>
  <si>
    <t>Max</t>
  </si>
  <si>
    <t xml:space="preserve">   1.</t>
  </si>
  <si>
    <t xml:space="preserve">   2.</t>
  </si>
  <si>
    <t xml:space="preserve">Hilgers,Maria                 </t>
  </si>
  <si>
    <t xml:space="preserve">Ohne Daddy                    </t>
  </si>
  <si>
    <t xml:space="preserve">   3.</t>
  </si>
  <si>
    <t xml:space="preserve">Bunte Acht                    </t>
  </si>
  <si>
    <t xml:space="preserve">Puddelkönige                  </t>
  </si>
  <si>
    <t xml:space="preserve">Kuck,Gisela                   </t>
  </si>
  <si>
    <t xml:space="preserve">Müller,Ute                    </t>
  </si>
  <si>
    <t xml:space="preserve">Ohne Namen                    </t>
  </si>
  <si>
    <t xml:space="preserve">Hoven,Heidi                   </t>
  </si>
  <si>
    <t xml:space="preserve">Kaltenbach,Karola             </t>
  </si>
  <si>
    <t xml:space="preserve">Christoph,Marlies             </t>
  </si>
  <si>
    <t xml:space="preserve">Reichert,Ilona                </t>
  </si>
  <si>
    <t xml:space="preserve">Müller,Irmgard                </t>
  </si>
  <si>
    <t xml:space="preserve">Schmitz,Karla                 </t>
  </si>
  <si>
    <t xml:space="preserve">Doherr,Marianne               </t>
  </si>
  <si>
    <t xml:space="preserve">Bim Bim                       </t>
  </si>
  <si>
    <t xml:space="preserve">Lach,Hannelore                </t>
  </si>
  <si>
    <t xml:space="preserve">Dohmen,Helene                 </t>
  </si>
  <si>
    <t xml:space="preserve">Müller,Käthe                  </t>
  </si>
  <si>
    <t xml:space="preserve">Greven,Käthe                  </t>
  </si>
  <si>
    <t xml:space="preserve">Merten,Christa                </t>
  </si>
  <si>
    <t xml:space="preserve">Ladwig,Hannelore              </t>
  </si>
  <si>
    <t xml:space="preserve">Meschke,Iris                  </t>
  </si>
  <si>
    <t xml:space="preserve">Schake,Eva                    </t>
  </si>
  <si>
    <t xml:space="preserve">Zschiedrich,Bernd             </t>
  </si>
  <si>
    <t xml:space="preserve">Alte Freunde                  </t>
  </si>
  <si>
    <t xml:space="preserve">Adolphs,Martin                </t>
  </si>
  <si>
    <t xml:space="preserve">Claßen,Arnold                 </t>
  </si>
  <si>
    <t xml:space="preserve">Dürwisser Jonge               </t>
  </si>
  <si>
    <t xml:space="preserve">Ladwig,Wolfgang               </t>
  </si>
  <si>
    <t xml:space="preserve">Kaltenbach,Wolfgang           </t>
  </si>
  <si>
    <t xml:space="preserve">Schauff,Norbert               </t>
  </si>
  <si>
    <t xml:space="preserve">BBK                           </t>
  </si>
  <si>
    <t xml:space="preserve">Franzen,Martin                </t>
  </si>
  <si>
    <t xml:space="preserve">Christoph,Peter               </t>
  </si>
  <si>
    <t xml:space="preserve">Keller,Heinz-Josef            </t>
  </si>
  <si>
    <t xml:space="preserve">Mause,Helmut                  </t>
  </si>
  <si>
    <t xml:space="preserve">Freitagsleber                 </t>
  </si>
  <si>
    <t xml:space="preserve">Martinett,Kaspar              </t>
  </si>
  <si>
    <t xml:space="preserve">Dreßen,Franz-Josef            </t>
  </si>
  <si>
    <t xml:space="preserve">Fröhling,Dieter               </t>
  </si>
  <si>
    <t xml:space="preserve">Klubert,Hans                  </t>
  </si>
  <si>
    <t xml:space="preserve">Wilkens,Hermann-Josef         </t>
  </si>
  <si>
    <t xml:space="preserve">Breuer,Axel                   </t>
  </si>
  <si>
    <t xml:space="preserve">Wipping,Manfred               </t>
  </si>
  <si>
    <t xml:space="preserve">Treutwein,Siggi               </t>
  </si>
  <si>
    <t xml:space="preserve">Vigna,Karl                    </t>
  </si>
  <si>
    <t xml:space="preserve">Hamm,Bernd                    </t>
  </si>
  <si>
    <t xml:space="preserve">Greven,Rainer                 </t>
  </si>
  <si>
    <t xml:space="preserve">Stühlen,Egon                  </t>
  </si>
  <si>
    <t xml:space="preserve">Goerres,Willi                 </t>
  </si>
  <si>
    <t xml:space="preserve">Okonski,Adrian                </t>
  </si>
  <si>
    <t xml:space="preserve">Classen,Thomas                </t>
  </si>
  <si>
    <t xml:space="preserve">Seck em ömm                   </t>
  </si>
  <si>
    <t xml:space="preserve">Reiche,Günther                </t>
  </si>
  <si>
    <t xml:space="preserve">Brock,Hubert                  </t>
  </si>
  <si>
    <t xml:space="preserve">Lach,Karl-Heinz               </t>
  </si>
  <si>
    <t xml:space="preserve">Hammes,Hans Willi             </t>
  </si>
  <si>
    <t xml:space="preserve">Küpper,Josef                  </t>
  </si>
  <si>
    <t xml:space="preserve">Greven,Hubert                 </t>
  </si>
  <si>
    <t xml:space="preserve">Miersch,Wolfgang              </t>
  </si>
  <si>
    <t xml:space="preserve">Onge Oss                      </t>
  </si>
  <si>
    <t xml:space="preserve">Greven,Arno                   </t>
  </si>
  <si>
    <t xml:space="preserve">Cloots,Leo                    </t>
  </si>
  <si>
    <t xml:space="preserve">Mertens,Mathias               </t>
  </si>
  <si>
    <t xml:space="preserve">Krieger,Hans-Jürgen           </t>
  </si>
  <si>
    <t xml:space="preserve">Kalz,Ulrich                   </t>
  </si>
  <si>
    <t xml:space="preserve">Hahn,Andreas                  </t>
  </si>
  <si>
    <t xml:space="preserve">Meerbach,Walter               </t>
  </si>
  <si>
    <t xml:space="preserve">Plönnes,Albert                </t>
  </si>
  <si>
    <t xml:space="preserve">Gielkens,Paul                 </t>
  </si>
  <si>
    <t xml:space="preserve">Stopka,Peter                  </t>
  </si>
  <si>
    <t xml:space="preserve">Frantzen,Wilfried             </t>
  </si>
  <si>
    <t xml:space="preserve">Hahn,Hermann                  </t>
  </si>
  <si>
    <t xml:space="preserve">Henseler,Helmut               </t>
  </si>
  <si>
    <t xml:space="preserve">Adrian,Guido                  </t>
  </si>
  <si>
    <t xml:space="preserve">Bit-Boys                      </t>
  </si>
  <si>
    <t xml:space="preserve">Meschke,Heiner                </t>
  </si>
  <si>
    <t xml:space="preserve">Breuer,Michael                </t>
  </si>
  <si>
    <t xml:space="preserve">Wings,Axel                    </t>
  </si>
  <si>
    <t xml:space="preserve">Plum,Laurenz                  </t>
  </si>
  <si>
    <t xml:space="preserve">Thörner,Rudi                  </t>
  </si>
  <si>
    <t xml:space="preserve">Duarte,Humberto               </t>
  </si>
  <si>
    <t xml:space="preserve">Goncalves,Toni                </t>
  </si>
  <si>
    <t xml:space="preserve">Duarte,Delio                  </t>
  </si>
  <si>
    <t xml:space="preserve">Mendes,Paulo                  </t>
  </si>
  <si>
    <t xml:space="preserve">Erasmi,Günter                 </t>
  </si>
  <si>
    <t xml:space="preserve">Cantoni,Siegfried             </t>
  </si>
  <si>
    <t xml:space="preserve">Risse,Jürgen                  </t>
  </si>
  <si>
    <t xml:space="preserve">Duarte,Sergio                 </t>
  </si>
  <si>
    <t xml:space="preserve">Bläser,Hubert                 </t>
  </si>
  <si>
    <t xml:space="preserve">Dohmen,Robert                 </t>
  </si>
  <si>
    <t xml:space="preserve">Müller,Hans-Gerd              </t>
  </si>
  <si>
    <t xml:space="preserve">Engelhardt,Marc               </t>
  </si>
  <si>
    <t xml:space="preserve">Christoph,Heinz-Willi         </t>
  </si>
  <si>
    <t xml:space="preserve">Dickmeis,Günter               </t>
  </si>
  <si>
    <t xml:space="preserve">Fischer,Karl-Heinz            </t>
  </si>
  <si>
    <t xml:space="preserve">Florenkowski,Dieter           </t>
  </si>
  <si>
    <t xml:space="preserve">Jakobs,Willi                  </t>
  </si>
  <si>
    <t xml:space="preserve">Oellers,Hubert                </t>
  </si>
  <si>
    <t xml:space="preserve">                              </t>
  </si>
  <si>
    <t>Einzelwertung: Damen</t>
  </si>
  <si>
    <t>Einzelwertung: Herren</t>
  </si>
  <si>
    <t>Mannschaftswertung: Damen</t>
  </si>
  <si>
    <t>Keglerinnen sind angemeldet</t>
  </si>
  <si>
    <t>Mannschaftswertung: Herren</t>
  </si>
  <si>
    <t xml:space="preserve">Strauch,Monika                </t>
  </si>
  <si>
    <t xml:space="preserve">Strauch,Arno                  </t>
  </si>
  <si>
    <t xml:space="preserve">Geurts,Gerd                   </t>
  </si>
  <si>
    <t xml:space="preserve">Die Sinnlosen                 </t>
  </si>
  <si>
    <t xml:space="preserve">Dahmen,Jürgen                 </t>
  </si>
  <si>
    <t xml:space="preserve">Haßler,Willi                  </t>
  </si>
  <si>
    <t xml:space="preserve">Prehler,Bernd                 </t>
  </si>
  <si>
    <t xml:space="preserve">Schumacher,Helmut             </t>
  </si>
  <si>
    <t xml:space="preserve">Brehmen,Helmut                </t>
  </si>
  <si>
    <t xml:space="preserve">Greven,Norbert                </t>
  </si>
  <si>
    <t xml:space="preserve">Thelen,Martin                 </t>
  </si>
  <si>
    <t xml:space="preserve">Gut Schuß                     </t>
  </si>
  <si>
    <t xml:space="preserve">Kammers,Gisela                </t>
  </si>
  <si>
    <t xml:space="preserve">Bork,Nicole                   </t>
  </si>
  <si>
    <t xml:space="preserve">Gauglitz,Waltraud             </t>
  </si>
  <si>
    <t xml:space="preserve">Baltes,Christian              </t>
  </si>
  <si>
    <t xml:space="preserve">Hansen,Franz-Josef            </t>
  </si>
  <si>
    <t xml:space="preserve">Deising,Siggi                 </t>
  </si>
  <si>
    <t xml:space="preserve">Duarte,Avelino                </t>
  </si>
  <si>
    <t xml:space="preserve">Stevens,Martin                </t>
  </si>
  <si>
    <t xml:space="preserve">Kaiser-Müller,Tina            </t>
  </si>
  <si>
    <t xml:space="preserve">Kammers,Rudi                  </t>
  </si>
  <si>
    <t>Mannschaftswertung: Mixed</t>
  </si>
  <si>
    <t>4.</t>
  </si>
  <si>
    <t>5.</t>
  </si>
  <si>
    <t>Rote Grütze</t>
  </si>
  <si>
    <t>18.</t>
  </si>
  <si>
    <t>Seck em ömm</t>
  </si>
  <si>
    <t>Gut Schuß</t>
  </si>
  <si>
    <t>Dürwisser Jonge A</t>
  </si>
  <si>
    <t>Dürwisser Jonge B</t>
  </si>
  <si>
    <t>Freitagsleber</t>
  </si>
  <si>
    <t>Puddelkönige</t>
  </si>
  <si>
    <t>Nackter Wahnsinn</t>
  </si>
  <si>
    <t>Alte Freunde</t>
  </si>
  <si>
    <t>BBK A</t>
  </si>
  <si>
    <t>BBK B</t>
  </si>
  <si>
    <t>Ohne Namen</t>
  </si>
  <si>
    <t>Die Sinnlosen</t>
  </si>
  <si>
    <t>Bit Boys</t>
  </si>
  <si>
    <t>Onge Oss</t>
  </si>
  <si>
    <t>Bunte Acht</t>
  </si>
  <si>
    <t>Ohne Daddy</t>
  </si>
  <si>
    <t>Meyer, Jennifer</t>
  </si>
  <si>
    <t>Wildau,Birgit</t>
  </si>
  <si>
    <t>bronze</t>
  </si>
  <si>
    <t>silber</t>
  </si>
  <si>
    <t>gold</t>
  </si>
  <si>
    <t>Fest,Heinz</t>
  </si>
  <si>
    <t>Hilgers,Gerd</t>
  </si>
  <si>
    <t>Kc Nackter Wahnsinn</t>
  </si>
  <si>
    <t>Huppertz,Stefan</t>
  </si>
  <si>
    <t>Werth,Dennis</t>
  </si>
  <si>
    <t>Stasczak,Michael</t>
  </si>
  <si>
    <t>Lenzig,Pascal</t>
  </si>
  <si>
    <t>Meyer,Robert</t>
  </si>
  <si>
    <t>Sous,Marco</t>
  </si>
  <si>
    <t>Bartels,Ernst</t>
  </si>
  <si>
    <t>Erasmi,Karl-Willi</t>
  </si>
  <si>
    <t>34.</t>
  </si>
  <si>
    <t>17.</t>
  </si>
  <si>
    <t>Greven,Brigitte</t>
  </si>
  <si>
    <t>Clermont,Heinz</t>
  </si>
  <si>
    <t>Clermont,Heinz-Adolf</t>
  </si>
  <si>
    <t>6.</t>
  </si>
  <si>
    <t>9.</t>
  </si>
  <si>
    <t>11.</t>
  </si>
  <si>
    <t>14.</t>
  </si>
  <si>
    <t>13.</t>
  </si>
  <si>
    <t>31.</t>
  </si>
  <si>
    <t>28.</t>
  </si>
  <si>
    <t>Diff.</t>
  </si>
  <si>
    <t>7.</t>
  </si>
  <si>
    <t>8.</t>
  </si>
  <si>
    <t>12.</t>
  </si>
  <si>
    <t>15.</t>
  </si>
  <si>
    <t>16.</t>
  </si>
  <si>
    <t>1.</t>
  </si>
  <si>
    <t>2.</t>
  </si>
  <si>
    <t>3.</t>
  </si>
  <si>
    <t>10.</t>
  </si>
  <si>
    <t>22.</t>
  </si>
  <si>
    <t>Bim Bim</t>
  </si>
  <si>
    <t>Gassenjungen</t>
  </si>
  <si>
    <t>Bunte Acht A</t>
  </si>
  <si>
    <t>Bunte Acht B</t>
  </si>
  <si>
    <t>Ohne Namen A</t>
  </si>
  <si>
    <t>Ohne Namen B</t>
  </si>
  <si>
    <t>König,Frank</t>
  </si>
  <si>
    <t>König,Antja</t>
  </si>
  <si>
    <t>Hoffmann,Martin</t>
  </si>
  <si>
    <t>Renn,Andreas</t>
  </si>
  <si>
    <t>Mevissen,Claus</t>
  </si>
  <si>
    <t xml:space="preserve">Millbrett,Günter             </t>
  </si>
  <si>
    <t xml:space="preserve">Winkens,Konrad                </t>
  </si>
  <si>
    <t>Deuter,Bernward</t>
  </si>
  <si>
    <t xml:space="preserve">Deising,Olli                </t>
  </si>
  <si>
    <t xml:space="preserve">Fernholz,Steff              </t>
  </si>
  <si>
    <t xml:space="preserve">da Costa,Ricardo               </t>
  </si>
  <si>
    <t xml:space="preserve">Lè,Marco                     </t>
  </si>
  <si>
    <t xml:space="preserve">Lè',Nelson                    </t>
  </si>
  <si>
    <t>Strick,Josef</t>
  </si>
  <si>
    <t xml:space="preserve">Heinen,Hans-Josef            </t>
  </si>
  <si>
    <t xml:space="preserve">König,Fred                  </t>
  </si>
  <si>
    <t>Dreier,Gerd</t>
  </si>
  <si>
    <t>Wolters,Peter</t>
  </si>
  <si>
    <t>Wolters,Franz</t>
  </si>
  <si>
    <t>Oppelt,Jürgen</t>
  </si>
  <si>
    <t>Kozel,Jürgen</t>
  </si>
  <si>
    <t>Weinberg,Felix</t>
  </si>
  <si>
    <t>Ransonè,Dieter</t>
  </si>
  <si>
    <t>Lingemann,Chr.</t>
  </si>
  <si>
    <t>Rhiem,Gero</t>
  </si>
  <si>
    <t>Zimmermann,Bernh.</t>
  </si>
  <si>
    <t>Gillessen,B.R.</t>
  </si>
  <si>
    <t>Jansen,Heinz</t>
  </si>
  <si>
    <t xml:space="preserve">Ritzerfeld,Tom             </t>
  </si>
  <si>
    <t>Prehler,Ute</t>
  </si>
  <si>
    <t>Henriss,Elke</t>
  </si>
  <si>
    <t>Dahmen,Iris</t>
  </si>
  <si>
    <t>Sous,Silke</t>
  </si>
  <si>
    <t>Ritzerfeld,Manou</t>
  </si>
  <si>
    <t>Schmitz,Christiane</t>
  </si>
  <si>
    <t>Miebach,Willi</t>
  </si>
  <si>
    <t>Vogel,Maria</t>
  </si>
  <si>
    <t xml:space="preserve"> </t>
  </si>
  <si>
    <t>19.</t>
  </si>
  <si>
    <t>30.</t>
  </si>
  <si>
    <t>104.</t>
  </si>
  <si>
    <t>20.</t>
  </si>
  <si>
    <t>38.</t>
  </si>
  <si>
    <t>Kegler sind gemeldet</t>
  </si>
  <si>
    <t>Holz insgesamt in allen Wettbewerben</t>
  </si>
  <si>
    <t>Holz insgesamt</t>
  </si>
  <si>
    <t>29.</t>
  </si>
  <si>
    <t>Kegler   insgesamt</t>
  </si>
  <si>
    <t>33. Kegelstadtmeisterschaft</t>
  </si>
  <si>
    <t xml:space="preserve">1. Durchgang: 13./14.November 2004 </t>
  </si>
  <si>
    <t>2. Durchgang: 27./28.November 2004</t>
  </si>
  <si>
    <t>3. Durchgang: 11./12.Dezember 2004</t>
  </si>
  <si>
    <t>4. Durchgang: 18./19.Dezember 2004</t>
  </si>
  <si>
    <t>5. Durchgang: 08./09.Januar 2005</t>
  </si>
  <si>
    <t>6. Durchgang: 22./23.Januar 2005</t>
  </si>
  <si>
    <t>Kreusel-Jünger,Anita</t>
  </si>
  <si>
    <t>von Meer,Gundi</t>
  </si>
  <si>
    <t>Dürwisser Mädche</t>
  </si>
  <si>
    <t>Kloth, Annemie</t>
  </si>
  <si>
    <t>Ecker,Lore</t>
  </si>
  <si>
    <t>Breuer,Inge</t>
  </si>
  <si>
    <t>Schaffrath,Renate</t>
  </si>
  <si>
    <t>Lach,Sabrina</t>
  </si>
  <si>
    <t>Strauch,Jennifer</t>
  </si>
  <si>
    <t>Greven,Silke</t>
  </si>
  <si>
    <t>Greven,Nicole</t>
  </si>
  <si>
    <t>SC 03</t>
  </si>
  <si>
    <t>Dasimmerdabei A</t>
  </si>
  <si>
    <t>Dasimmerdabei B</t>
  </si>
  <si>
    <t>U 21</t>
  </si>
  <si>
    <t xml:space="preserve">Schmitz,Josè                </t>
  </si>
  <si>
    <t xml:space="preserve">Wollgarten,Manfred                 </t>
  </si>
  <si>
    <t>Decker, Leo</t>
  </si>
  <si>
    <t>Scholz, Willi</t>
  </si>
  <si>
    <t>Schroiff, Hans-Jürgen</t>
  </si>
  <si>
    <t>Müller,Helmut</t>
  </si>
  <si>
    <t>Pletz,Peter</t>
  </si>
  <si>
    <t>Urban,Heinz-Josef</t>
  </si>
  <si>
    <t>Söfker,Achim</t>
  </si>
  <si>
    <t xml:space="preserve">Greven,Frank                 </t>
  </si>
  <si>
    <t>Dohmen,Thomas</t>
  </si>
  <si>
    <t>Stärke,Daniel</t>
  </si>
  <si>
    <t>Lancè,Patrick</t>
  </si>
  <si>
    <t>Spannbauer,Michael</t>
  </si>
  <si>
    <t>Langhans, Christian</t>
  </si>
  <si>
    <t>Krieger, Tobias</t>
  </si>
  <si>
    <t>Fischer, Boris</t>
  </si>
  <si>
    <t>Abels, Tobias</t>
  </si>
  <si>
    <t>Erven,Friedel</t>
  </si>
  <si>
    <t>Hamm,Marcus</t>
  </si>
  <si>
    <t>Die Holzwürmchen</t>
  </si>
  <si>
    <t>Hecker,Inge</t>
  </si>
  <si>
    <t>32.</t>
  </si>
  <si>
    <t>33.</t>
  </si>
  <si>
    <t>36.</t>
  </si>
  <si>
    <t>37.</t>
  </si>
  <si>
    <t>40.</t>
  </si>
  <si>
    <t>65.</t>
  </si>
  <si>
    <t>66.</t>
  </si>
  <si>
    <t>67.</t>
  </si>
  <si>
    <t>70.</t>
  </si>
  <si>
    <t>73.</t>
  </si>
  <si>
    <t>74.</t>
  </si>
  <si>
    <t>79.</t>
  </si>
  <si>
    <t>82.</t>
  </si>
  <si>
    <t>84.</t>
  </si>
  <si>
    <t>87.</t>
  </si>
  <si>
    <t>93.</t>
  </si>
  <si>
    <t>96.</t>
  </si>
  <si>
    <t>97.</t>
  </si>
  <si>
    <t>113.</t>
  </si>
  <si>
    <t>124.</t>
  </si>
  <si>
    <t>125.</t>
  </si>
  <si>
    <t>24.</t>
  </si>
  <si>
    <t>27.</t>
  </si>
  <si>
    <t>35.</t>
  </si>
  <si>
    <t xml:space="preserve">Leifgen,Margret               </t>
  </si>
  <si>
    <t>41.</t>
  </si>
  <si>
    <t>54.</t>
  </si>
  <si>
    <t>78.</t>
  </si>
  <si>
    <t>94.</t>
  </si>
  <si>
    <t>101.</t>
  </si>
  <si>
    <t>107.</t>
  </si>
  <si>
    <t>109.</t>
  </si>
  <si>
    <t>111.</t>
  </si>
  <si>
    <t>118.</t>
  </si>
  <si>
    <t>130.</t>
  </si>
  <si>
    <t>46.</t>
  </si>
  <si>
    <t>63.</t>
  </si>
  <si>
    <t>71.</t>
  </si>
  <si>
    <t>75.</t>
  </si>
  <si>
    <t>88.</t>
  </si>
  <si>
    <t xml:space="preserve">Breuer,Matthias                </t>
  </si>
  <si>
    <t>Dolfen,Uwe</t>
  </si>
  <si>
    <t>39.</t>
  </si>
  <si>
    <t>23.</t>
  </si>
  <si>
    <t>51.</t>
  </si>
  <si>
    <t>62.</t>
  </si>
  <si>
    <t>64.</t>
  </si>
  <si>
    <t>72.</t>
  </si>
  <si>
    <t>76.</t>
  </si>
  <si>
    <t>95.</t>
  </si>
  <si>
    <t>103.</t>
  </si>
  <si>
    <t>105.</t>
  </si>
  <si>
    <t>117.</t>
  </si>
  <si>
    <t>119.</t>
  </si>
  <si>
    <t>127.</t>
  </si>
  <si>
    <t>128.</t>
  </si>
  <si>
    <t>133.</t>
  </si>
  <si>
    <t>21.</t>
  </si>
  <si>
    <t>26.</t>
  </si>
  <si>
    <t>42.</t>
  </si>
  <si>
    <t>45.</t>
  </si>
  <si>
    <t>47.</t>
  </si>
  <si>
    <t>49.</t>
  </si>
  <si>
    <t>52.</t>
  </si>
  <si>
    <t>55.</t>
  </si>
  <si>
    <t>57.</t>
  </si>
  <si>
    <t>59.</t>
  </si>
  <si>
    <t>68.</t>
  </si>
  <si>
    <t>89.</t>
  </si>
  <si>
    <t>90.</t>
  </si>
  <si>
    <t>108.</t>
  </si>
  <si>
    <t>112.</t>
  </si>
  <si>
    <t>114.</t>
  </si>
  <si>
    <t>122.</t>
  </si>
  <si>
    <t>126.</t>
  </si>
  <si>
    <t>131.</t>
  </si>
  <si>
    <t>132.</t>
  </si>
  <si>
    <t>Malehzadeh,Marcel</t>
  </si>
  <si>
    <t>Müller,Sven</t>
  </si>
  <si>
    <t>Mertens,Peter</t>
  </si>
  <si>
    <t>135.</t>
  </si>
  <si>
    <t>136.</t>
  </si>
  <si>
    <t>43.</t>
  </si>
  <si>
    <t>44.</t>
  </si>
  <si>
    <t>69.</t>
  </si>
  <si>
    <t>77.</t>
  </si>
  <si>
    <t>80.</t>
  </si>
  <si>
    <t>86.</t>
  </si>
  <si>
    <t>92.</t>
  </si>
  <si>
    <t>99.</t>
  </si>
  <si>
    <t>100.</t>
  </si>
  <si>
    <t>102.</t>
  </si>
  <si>
    <t>110.</t>
  </si>
  <si>
    <t>116.</t>
  </si>
  <si>
    <t>120.</t>
  </si>
  <si>
    <t>129.</t>
  </si>
  <si>
    <t>134.</t>
  </si>
  <si>
    <t xml:space="preserve">Franzen,Marlies               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</si>
</sst>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,"/>
    <numFmt numFmtId="165" formatCode="##0,"/>
  </numFmts>
  <fonts count="6">
    <font>
      <sz val="10"/>
      <name val="Arial"/>
      <family val="0"/>
    </font>
    <font>
      <sz val="8"/>
      <name val="Tahoma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workbookViewId="0" topLeftCell="A1">
      <selection activeCell="O1" sqref="O1"/>
    </sheetView>
  </sheetViews>
  <sheetFormatPr defaultColWidth="11.421875" defaultRowHeight="12.75"/>
  <cols>
    <col min="1" max="1" width="4.8515625" style="0" customWidth="1"/>
    <col min="2" max="2" width="4.8515625" style="4" customWidth="1"/>
    <col min="3" max="3" width="3.7109375" style="2" hidden="1" customWidth="1"/>
    <col min="4" max="4" width="5.7109375" style="3" customWidth="1"/>
    <col min="5" max="5" width="20.7109375" style="0" customWidth="1"/>
    <col min="6" max="6" width="20.7109375" style="0" hidden="1" customWidth="1"/>
    <col min="7" max="13" width="5.7109375" style="0" customWidth="1"/>
    <col min="14" max="14" width="6.7109375" style="2" customWidth="1"/>
  </cols>
  <sheetData>
    <row r="1" spans="2:14" ht="30" customHeight="1">
      <c r="B1" s="11" t="s">
        <v>259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6"/>
      <c r="N1" s="6"/>
    </row>
    <row r="2" spans="2:13" ht="12" customHeight="1">
      <c r="B2" s="12" t="s">
        <v>120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2"/>
    </row>
    <row r="3" spans="2:13" ht="12" customHeight="1">
      <c r="B3" s="12" t="str">
        <f>VLOOKUP(COUNT(G5:L5),TagTab,2,FALSE)</f>
        <v>6. Durchgang: 22./23.Januar 2005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2"/>
    </row>
    <row r="4" spans="1:13" ht="32.25" thickBot="1">
      <c r="A4" s="7" t="s">
        <v>0</v>
      </c>
      <c r="B4" s="7" t="s">
        <v>4</v>
      </c>
      <c r="C4" s="7" t="s">
        <v>3</v>
      </c>
      <c r="D4" s="7" t="s">
        <v>194</v>
      </c>
      <c r="E4" s="8" t="s">
        <v>1</v>
      </c>
      <c r="F4" s="8"/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1"/>
    </row>
    <row r="5" spans="1:12" ht="12.75">
      <c r="A5" s="2" t="s">
        <v>200</v>
      </c>
      <c r="B5">
        <f aca="true" t="shared" si="0" ref="B5:B10">G5+H5+I5+J5+K5+L5</f>
        <v>1813</v>
      </c>
      <c r="C5" t="s">
        <v>12</v>
      </c>
      <c r="D5">
        <f aca="true" t="shared" si="1" ref="D5:D10">$B$5-B5</f>
        <v>0</v>
      </c>
      <c r="E5" s="9" t="s">
        <v>165</v>
      </c>
      <c r="F5" t="s">
        <v>117</v>
      </c>
      <c r="G5">
        <v>268</v>
      </c>
      <c r="H5">
        <v>329</v>
      </c>
      <c r="I5">
        <v>275</v>
      </c>
      <c r="J5">
        <v>295</v>
      </c>
      <c r="K5">
        <v>302</v>
      </c>
      <c r="L5">
        <v>344</v>
      </c>
    </row>
    <row r="6" spans="1:12" ht="12.75">
      <c r="A6" s="2" t="s">
        <v>201</v>
      </c>
      <c r="B6">
        <f t="shared" si="0"/>
        <v>1714</v>
      </c>
      <c r="C6" t="s">
        <v>12</v>
      </c>
      <c r="D6">
        <f t="shared" si="1"/>
        <v>99</v>
      </c>
      <c r="E6" s="9" t="s">
        <v>164</v>
      </c>
      <c r="F6" t="s">
        <v>117</v>
      </c>
      <c r="G6">
        <v>275</v>
      </c>
      <c r="H6">
        <v>278</v>
      </c>
      <c r="I6">
        <v>267</v>
      </c>
      <c r="J6">
        <v>310</v>
      </c>
      <c r="K6">
        <v>279</v>
      </c>
      <c r="L6">
        <v>305</v>
      </c>
    </row>
    <row r="7" spans="1:12" ht="12.75">
      <c r="A7" s="2" t="s">
        <v>202</v>
      </c>
      <c r="B7">
        <f t="shared" si="0"/>
        <v>1571</v>
      </c>
      <c r="C7"/>
      <c r="D7">
        <f t="shared" si="1"/>
        <v>242</v>
      </c>
      <c r="E7" s="9" t="s">
        <v>268</v>
      </c>
      <c r="F7" t="s">
        <v>117</v>
      </c>
      <c r="G7">
        <v>239</v>
      </c>
      <c r="H7">
        <v>254</v>
      </c>
      <c r="I7">
        <v>260</v>
      </c>
      <c r="J7">
        <v>290</v>
      </c>
      <c r="K7">
        <v>265</v>
      </c>
      <c r="L7">
        <v>263</v>
      </c>
    </row>
    <row r="8" spans="1:12" ht="12.75">
      <c r="A8" s="2" t="s">
        <v>146</v>
      </c>
      <c r="B8">
        <f t="shared" si="0"/>
        <v>1565</v>
      </c>
      <c r="C8" t="s">
        <v>12</v>
      </c>
      <c r="D8">
        <f t="shared" si="1"/>
        <v>248</v>
      </c>
      <c r="E8" s="9" t="s">
        <v>160</v>
      </c>
      <c r="F8" t="s">
        <v>117</v>
      </c>
      <c r="G8">
        <v>273</v>
      </c>
      <c r="H8">
        <v>278</v>
      </c>
      <c r="I8">
        <v>258</v>
      </c>
      <c r="J8">
        <v>256</v>
      </c>
      <c r="K8">
        <v>248</v>
      </c>
      <c r="L8">
        <v>252</v>
      </c>
    </row>
    <row r="9" spans="1:12" ht="12.75">
      <c r="A9" s="2" t="s">
        <v>147</v>
      </c>
      <c r="B9">
        <f t="shared" si="0"/>
        <v>1541</v>
      </c>
      <c r="C9" t="s">
        <v>12</v>
      </c>
      <c r="D9">
        <f t="shared" si="1"/>
        <v>272</v>
      </c>
      <c r="E9" s="9" t="s">
        <v>155</v>
      </c>
      <c r="F9" t="s">
        <v>117</v>
      </c>
      <c r="G9">
        <v>247</v>
      </c>
      <c r="H9">
        <v>246</v>
      </c>
      <c r="I9">
        <v>254</v>
      </c>
      <c r="J9">
        <v>256</v>
      </c>
      <c r="K9">
        <v>290</v>
      </c>
      <c r="L9">
        <v>248</v>
      </c>
    </row>
    <row r="10" spans="1:12" ht="12.75">
      <c r="A10" s="2" t="s">
        <v>187</v>
      </c>
      <c r="B10">
        <f t="shared" si="0"/>
        <v>1443</v>
      </c>
      <c r="C10" t="s">
        <v>12</v>
      </c>
      <c r="D10">
        <f t="shared" si="1"/>
        <v>370</v>
      </c>
      <c r="E10" s="9" t="s">
        <v>161</v>
      </c>
      <c r="F10" t="s">
        <v>117</v>
      </c>
      <c r="G10">
        <v>229</v>
      </c>
      <c r="H10">
        <v>243</v>
      </c>
      <c r="I10">
        <v>247</v>
      </c>
      <c r="J10">
        <v>234</v>
      </c>
      <c r="K10">
        <v>254</v>
      </c>
      <c r="L10">
        <v>236</v>
      </c>
    </row>
    <row r="11" spans="2:6" ht="12.75">
      <c r="B11"/>
      <c r="D11"/>
      <c r="F11" t="s">
        <v>117</v>
      </c>
    </row>
    <row r="12" spans="2:6" ht="12.75">
      <c r="B12">
        <f>SUM(B5:B9)</f>
        <v>8204</v>
      </c>
      <c r="D12" t="s">
        <v>256</v>
      </c>
      <c r="F12" t="s">
        <v>117</v>
      </c>
    </row>
    <row r="13" spans="2:6" ht="12.75">
      <c r="B13"/>
      <c r="D13"/>
      <c r="F13" t="s">
        <v>117</v>
      </c>
    </row>
    <row r="14" spans="2:6" ht="12.75">
      <c r="B14" s="2" t="s">
        <v>11</v>
      </c>
      <c r="D14" s="2" t="s">
        <v>12</v>
      </c>
      <c r="E14" t="s">
        <v>13</v>
      </c>
      <c r="F14" t="s">
        <v>117</v>
      </c>
    </row>
    <row r="15" spans="2:5" ht="12.75">
      <c r="B15" s="3">
        <v>0</v>
      </c>
      <c r="C15" s="2" t="s">
        <v>11</v>
      </c>
      <c r="D15" s="3">
        <v>0</v>
      </c>
      <c r="E15">
        <f>""</f>
      </c>
    </row>
    <row r="16" spans="2:5" ht="12.75">
      <c r="B16" s="3">
        <v>75</v>
      </c>
      <c r="C16" s="3">
        <v>0</v>
      </c>
      <c r="D16" s="3">
        <v>80</v>
      </c>
      <c r="E16" t="s">
        <v>168</v>
      </c>
    </row>
    <row r="17" spans="2:5" ht="12.75">
      <c r="B17" s="3">
        <v>80</v>
      </c>
      <c r="C17" s="3"/>
      <c r="D17" s="3">
        <v>85</v>
      </c>
      <c r="E17" t="s">
        <v>169</v>
      </c>
    </row>
    <row r="18" spans="2:5" ht="12.75">
      <c r="B18" s="3">
        <v>85</v>
      </c>
      <c r="C18" s="3"/>
      <c r="D18" s="3">
        <v>90</v>
      </c>
      <c r="E18" t="s">
        <v>170</v>
      </c>
    </row>
    <row r="19" spans="2:3" ht="12.75">
      <c r="B19" s="3"/>
      <c r="C19" s="3"/>
    </row>
    <row r="20" spans="2:5" ht="12.75">
      <c r="B20" s="3"/>
      <c r="C20" s="3"/>
      <c r="D20" s="3">
        <v>1</v>
      </c>
      <c r="E20" t="s">
        <v>260</v>
      </c>
    </row>
    <row r="21" spans="2:5" ht="12.75">
      <c r="B21" s="3"/>
      <c r="C21" s="3"/>
      <c r="D21" s="3">
        <v>2</v>
      </c>
      <c r="E21" t="s">
        <v>261</v>
      </c>
    </row>
    <row r="22" spans="2:5" ht="12.75">
      <c r="B22" s="3"/>
      <c r="C22" s="3"/>
      <c r="D22" s="3">
        <v>3</v>
      </c>
      <c r="E22" t="s">
        <v>262</v>
      </c>
    </row>
    <row r="23" spans="2:5" ht="12.75">
      <c r="B23" s="3"/>
      <c r="C23" s="3"/>
      <c r="D23" s="3">
        <v>4</v>
      </c>
      <c r="E23" t="s">
        <v>263</v>
      </c>
    </row>
    <row r="24" spans="2:5" ht="12.75">
      <c r="B24" s="3"/>
      <c r="C24" s="3"/>
      <c r="D24" s="3">
        <v>5</v>
      </c>
      <c r="E24" t="s">
        <v>264</v>
      </c>
    </row>
    <row r="25" spans="2:5" ht="12.75">
      <c r="B25" s="3"/>
      <c r="C25" s="3"/>
      <c r="D25" s="3">
        <v>6</v>
      </c>
      <c r="E25" t="s">
        <v>265</v>
      </c>
    </row>
    <row r="26" ht="12.75">
      <c r="C26" s="3"/>
    </row>
    <row r="27" ht="12.75">
      <c r="C27" s="3"/>
    </row>
    <row r="28" ht="12.75">
      <c r="C28" s="3"/>
    </row>
    <row r="29" ht="12.75">
      <c r="C29" s="3"/>
    </row>
    <row r="30" ht="12.75">
      <c r="C30" s="3"/>
    </row>
    <row r="31" ht="12.75">
      <c r="C31" s="3"/>
    </row>
    <row r="32" ht="12.75">
      <c r="C32" s="3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>
        <v>75</v>
      </c>
    </row>
    <row r="116" ht="12.75">
      <c r="C116" s="3">
        <v>80</v>
      </c>
    </row>
    <row r="117" ht="12.75">
      <c r="C117" s="3">
        <v>85</v>
      </c>
    </row>
  </sheetData>
  <autoFilter ref="B4:L117"/>
  <mergeCells count="3">
    <mergeCell ref="B1:L1"/>
    <mergeCell ref="B2:L2"/>
    <mergeCell ref="B3:L3"/>
  </mergeCells>
  <printOptions/>
  <pageMargins left="0.75" right="0.46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pane ySplit="4" topLeftCell="BM5" activePane="bottomLeft" state="frozen"/>
      <selection pane="topLeft" activeCell="A1" sqref="A1"/>
      <selection pane="bottomLeft" activeCell="N1" sqref="N1"/>
    </sheetView>
  </sheetViews>
  <sheetFormatPr defaultColWidth="11.421875" defaultRowHeight="12.75"/>
  <cols>
    <col min="1" max="1" width="4.8515625" style="0" customWidth="1"/>
    <col min="2" max="2" width="6.00390625" style="4" customWidth="1"/>
    <col min="3" max="3" width="3.7109375" style="2" hidden="1" customWidth="1"/>
    <col min="4" max="4" width="5.7109375" style="3" customWidth="1"/>
    <col min="5" max="5" width="20.7109375" style="0" customWidth="1"/>
    <col min="6" max="6" width="20.7109375" style="0" hidden="1" customWidth="1"/>
    <col min="7" max="13" width="5.7109375" style="0" customWidth="1"/>
    <col min="14" max="14" width="6.7109375" style="2" customWidth="1"/>
  </cols>
  <sheetData>
    <row r="1" spans="2:14" ht="30" customHeight="1">
      <c r="B1" s="11" t="s">
        <v>259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6"/>
      <c r="N1" s="6"/>
    </row>
    <row r="2" spans="2:13" ht="12" customHeight="1">
      <c r="B2" s="12" t="s">
        <v>122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2"/>
    </row>
    <row r="3" spans="2:13" ht="12" customHeight="1">
      <c r="B3" s="12" t="str">
        <f>VLOOKUP(COUNT(G5:L5),TagTab,2,FALSE)</f>
        <v>6. Durchgang: 22./23.Januar 2005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2"/>
    </row>
    <row r="4" spans="1:13" ht="32.25" thickBot="1">
      <c r="A4" s="7" t="s">
        <v>0</v>
      </c>
      <c r="B4" s="7" t="s">
        <v>4</v>
      </c>
      <c r="C4" s="7" t="s">
        <v>3</v>
      </c>
      <c r="D4" s="7" t="s">
        <v>194</v>
      </c>
      <c r="E4" s="8" t="s">
        <v>1</v>
      </c>
      <c r="F4" s="8"/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1"/>
    </row>
    <row r="5" spans="1:12" ht="12.75">
      <c r="A5" s="2" t="s">
        <v>200</v>
      </c>
      <c r="B5" s="4">
        <f aca="true" t="shared" si="0" ref="B5:B22">G5+H5+I5+J5+K5+L5</f>
        <v>1694</v>
      </c>
      <c r="C5" t="s">
        <v>11</v>
      </c>
      <c r="D5">
        <f aca="true" t="shared" si="1" ref="D5:D22">$B$5-B5</f>
        <v>0</v>
      </c>
      <c r="E5" s="9" t="s">
        <v>164</v>
      </c>
      <c r="F5" t="s">
        <v>117</v>
      </c>
      <c r="G5">
        <v>282</v>
      </c>
      <c r="H5">
        <v>279</v>
      </c>
      <c r="I5">
        <v>257</v>
      </c>
      <c r="J5">
        <v>320</v>
      </c>
      <c r="K5">
        <v>273</v>
      </c>
      <c r="L5">
        <v>283</v>
      </c>
    </row>
    <row r="6" spans="1:12" ht="12.75">
      <c r="A6" s="2" t="s">
        <v>201</v>
      </c>
      <c r="B6" s="4">
        <f t="shared" si="0"/>
        <v>1626</v>
      </c>
      <c r="C6" t="s">
        <v>11</v>
      </c>
      <c r="D6">
        <f t="shared" si="1"/>
        <v>68</v>
      </c>
      <c r="E6" s="9" t="s">
        <v>158</v>
      </c>
      <c r="F6" t="s">
        <v>117</v>
      </c>
      <c r="G6">
        <v>245</v>
      </c>
      <c r="H6">
        <v>291</v>
      </c>
      <c r="I6">
        <v>276</v>
      </c>
      <c r="J6">
        <v>280</v>
      </c>
      <c r="K6">
        <v>265</v>
      </c>
      <c r="L6">
        <v>269</v>
      </c>
    </row>
    <row r="7" spans="1:12" ht="12.75">
      <c r="A7" s="2" t="s">
        <v>202</v>
      </c>
      <c r="B7" s="4">
        <f t="shared" si="0"/>
        <v>1579</v>
      </c>
      <c r="C7" t="s">
        <v>11</v>
      </c>
      <c r="D7">
        <f t="shared" si="1"/>
        <v>115</v>
      </c>
      <c r="E7" s="9" t="s">
        <v>153</v>
      </c>
      <c r="F7" t="s">
        <v>117</v>
      </c>
      <c r="G7">
        <v>239</v>
      </c>
      <c r="H7">
        <v>255</v>
      </c>
      <c r="I7">
        <v>287</v>
      </c>
      <c r="J7">
        <v>244</v>
      </c>
      <c r="K7">
        <v>278</v>
      </c>
      <c r="L7">
        <v>276</v>
      </c>
    </row>
    <row r="8" spans="1:12" ht="12.75">
      <c r="A8" s="2" t="s">
        <v>146</v>
      </c>
      <c r="B8" s="4">
        <f t="shared" si="0"/>
        <v>1578</v>
      </c>
      <c r="C8" t="s">
        <v>11</v>
      </c>
      <c r="D8">
        <f t="shared" si="1"/>
        <v>116</v>
      </c>
      <c r="E8" s="9" t="s">
        <v>205</v>
      </c>
      <c r="F8" t="s">
        <v>117</v>
      </c>
      <c r="G8">
        <v>261</v>
      </c>
      <c r="H8">
        <v>288</v>
      </c>
      <c r="I8">
        <v>259</v>
      </c>
      <c r="J8">
        <v>289</v>
      </c>
      <c r="K8">
        <v>256</v>
      </c>
      <c r="L8">
        <v>225</v>
      </c>
    </row>
    <row r="9" spans="1:12" ht="12.75">
      <c r="A9" s="2" t="s">
        <v>147</v>
      </c>
      <c r="B9" s="4">
        <f>G9+H9+I9+J9+K9+L9</f>
        <v>1574</v>
      </c>
      <c r="C9" t="s">
        <v>11</v>
      </c>
      <c r="D9">
        <f t="shared" si="1"/>
        <v>120</v>
      </c>
      <c r="E9" s="9" t="s">
        <v>157</v>
      </c>
      <c r="F9" t="s">
        <v>117</v>
      </c>
      <c r="G9">
        <v>265</v>
      </c>
      <c r="H9">
        <v>244</v>
      </c>
      <c r="I9">
        <v>251</v>
      </c>
      <c r="J9">
        <v>263</v>
      </c>
      <c r="K9">
        <v>256</v>
      </c>
      <c r="L9">
        <v>295</v>
      </c>
    </row>
    <row r="10" spans="1:12" ht="12.75">
      <c r="A10" s="2" t="s">
        <v>187</v>
      </c>
      <c r="B10" s="4">
        <f t="shared" si="0"/>
        <v>1570</v>
      </c>
      <c r="D10">
        <f t="shared" si="1"/>
        <v>124</v>
      </c>
      <c r="E10" s="9" t="s">
        <v>154</v>
      </c>
      <c r="F10" t="s">
        <v>117</v>
      </c>
      <c r="G10">
        <v>255</v>
      </c>
      <c r="H10">
        <v>243</v>
      </c>
      <c r="I10">
        <v>285</v>
      </c>
      <c r="J10">
        <v>257</v>
      </c>
      <c r="K10">
        <v>275</v>
      </c>
      <c r="L10">
        <v>255</v>
      </c>
    </row>
    <row r="11" spans="1:12" ht="12.75">
      <c r="A11" s="2" t="s">
        <v>195</v>
      </c>
      <c r="B11" s="4">
        <f t="shared" si="0"/>
        <v>1547</v>
      </c>
      <c r="C11" t="s">
        <v>11</v>
      </c>
      <c r="D11">
        <f t="shared" si="1"/>
        <v>147</v>
      </c>
      <c r="E11" s="9" t="s">
        <v>163</v>
      </c>
      <c r="F11" t="s">
        <v>117</v>
      </c>
      <c r="G11">
        <v>255</v>
      </c>
      <c r="H11">
        <v>269</v>
      </c>
      <c r="I11">
        <v>265</v>
      </c>
      <c r="J11">
        <v>267</v>
      </c>
      <c r="K11">
        <v>257</v>
      </c>
      <c r="L11">
        <v>234</v>
      </c>
    </row>
    <row r="12" spans="1:12" ht="12.75">
      <c r="A12" s="2" t="s">
        <v>196</v>
      </c>
      <c r="B12" s="4">
        <f t="shared" si="0"/>
        <v>1535</v>
      </c>
      <c r="C12" t="s">
        <v>11</v>
      </c>
      <c r="D12">
        <f t="shared" si="1"/>
        <v>159</v>
      </c>
      <c r="E12" s="9" t="s">
        <v>156</v>
      </c>
      <c r="F12" t="s">
        <v>117</v>
      </c>
      <c r="G12">
        <v>228</v>
      </c>
      <c r="H12">
        <v>286</v>
      </c>
      <c r="I12">
        <v>267</v>
      </c>
      <c r="J12">
        <v>244</v>
      </c>
      <c r="K12">
        <v>263</v>
      </c>
      <c r="L12">
        <v>247</v>
      </c>
    </row>
    <row r="13" spans="1:12" ht="12.75">
      <c r="A13" s="2" t="s">
        <v>188</v>
      </c>
      <c r="B13" s="4">
        <f t="shared" si="0"/>
        <v>1513</v>
      </c>
      <c r="C13" t="s">
        <v>11</v>
      </c>
      <c r="D13">
        <f t="shared" si="1"/>
        <v>181</v>
      </c>
      <c r="E13" s="9" t="s">
        <v>160</v>
      </c>
      <c r="F13" t="s">
        <v>117</v>
      </c>
      <c r="G13">
        <v>244</v>
      </c>
      <c r="H13">
        <v>274</v>
      </c>
      <c r="I13">
        <v>245</v>
      </c>
      <c r="J13">
        <v>240</v>
      </c>
      <c r="K13">
        <v>239</v>
      </c>
      <c r="L13">
        <v>271</v>
      </c>
    </row>
    <row r="14" spans="1:12" ht="12.75">
      <c r="A14" s="2" t="s">
        <v>203</v>
      </c>
      <c r="B14" s="4">
        <f t="shared" si="0"/>
        <v>1505</v>
      </c>
      <c r="C14" t="s">
        <v>11</v>
      </c>
      <c r="D14">
        <f t="shared" si="1"/>
        <v>189</v>
      </c>
      <c r="E14" s="9" t="s">
        <v>155</v>
      </c>
      <c r="F14" t="s">
        <v>117</v>
      </c>
      <c r="G14">
        <v>239</v>
      </c>
      <c r="H14">
        <v>249</v>
      </c>
      <c r="I14">
        <v>260</v>
      </c>
      <c r="J14">
        <v>246</v>
      </c>
      <c r="K14">
        <v>268</v>
      </c>
      <c r="L14">
        <v>243</v>
      </c>
    </row>
    <row r="15" spans="1:12" ht="12.75">
      <c r="A15" s="2" t="s">
        <v>189</v>
      </c>
      <c r="B15" s="4">
        <f t="shared" si="0"/>
        <v>1463</v>
      </c>
      <c r="C15" t="s">
        <v>11</v>
      </c>
      <c r="D15">
        <f t="shared" si="1"/>
        <v>231</v>
      </c>
      <c r="E15" s="9" t="s">
        <v>159</v>
      </c>
      <c r="F15" t="s">
        <v>117</v>
      </c>
      <c r="G15">
        <v>227</v>
      </c>
      <c r="H15">
        <v>269</v>
      </c>
      <c r="I15">
        <v>219</v>
      </c>
      <c r="J15">
        <v>258</v>
      </c>
      <c r="K15">
        <v>246</v>
      </c>
      <c r="L15">
        <v>244</v>
      </c>
    </row>
    <row r="16" spans="1:12" ht="12.75">
      <c r="A16" s="2" t="s">
        <v>197</v>
      </c>
      <c r="B16" s="4">
        <f t="shared" si="0"/>
        <v>1436</v>
      </c>
      <c r="C16" t="s">
        <v>11</v>
      </c>
      <c r="D16">
        <f t="shared" si="1"/>
        <v>258</v>
      </c>
      <c r="E16" s="9" t="s">
        <v>150</v>
      </c>
      <c r="G16">
        <v>248</v>
      </c>
      <c r="H16">
        <v>241</v>
      </c>
      <c r="I16">
        <v>251</v>
      </c>
      <c r="J16">
        <v>236</v>
      </c>
      <c r="K16">
        <v>227</v>
      </c>
      <c r="L16">
        <v>233</v>
      </c>
    </row>
    <row r="17" spans="1:12" ht="12.75">
      <c r="A17" s="2" t="s">
        <v>191</v>
      </c>
      <c r="B17" s="4">
        <f t="shared" si="0"/>
        <v>1374</v>
      </c>
      <c r="C17" t="s">
        <v>11</v>
      </c>
      <c r="D17">
        <f t="shared" si="1"/>
        <v>320</v>
      </c>
      <c r="E17" s="9" t="s">
        <v>206</v>
      </c>
      <c r="F17" t="s">
        <v>117</v>
      </c>
      <c r="G17">
        <v>217</v>
      </c>
      <c r="H17">
        <v>239</v>
      </c>
      <c r="I17">
        <v>233</v>
      </c>
      <c r="J17">
        <v>250</v>
      </c>
      <c r="K17">
        <v>227</v>
      </c>
      <c r="L17">
        <v>208</v>
      </c>
    </row>
    <row r="18" spans="1:12" ht="12.75">
      <c r="A18" s="2" t="s">
        <v>190</v>
      </c>
      <c r="B18" s="4">
        <f t="shared" si="0"/>
        <v>1333</v>
      </c>
      <c r="C18" t="s">
        <v>11</v>
      </c>
      <c r="D18">
        <f>$B$5-B18</f>
        <v>361</v>
      </c>
      <c r="E18" s="9" t="s">
        <v>152</v>
      </c>
      <c r="F18" t="s">
        <v>117</v>
      </c>
      <c r="G18">
        <v>206</v>
      </c>
      <c r="H18">
        <v>206</v>
      </c>
      <c r="I18">
        <v>242</v>
      </c>
      <c r="J18">
        <v>216</v>
      </c>
      <c r="K18">
        <v>272</v>
      </c>
      <c r="L18">
        <v>191</v>
      </c>
    </row>
    <row r="19" spans="1:12" ht="12.75">
      <c r="A19" s="2" t="s">
        <v>198</v>
      </c>
      <c r="B19" s="4">
        <f t="shared" si="0"/>
        <v>1310</v>
      </c>
      <c r="C19" t="s">
        <v>11</v>
      </c>
      <c r="D19">
        <f t="shared" si="1"/>
        <v>384</v>
      </c>
      <c r="E19" s="9" t="s">
        <v>151</v>
      </c>
      <c r="F19" t="s">
        <v>117</v>
      </c>
      <c r="G19">
        <v>201</v>
      </c>
      <c r="H19">
        <v>197</v>
      </c>
      <c r="I19">
        <v>205</v>
      </c>
      <c r="J19">
        <v>233</v>
      </c>
      <c r="K19">
        <v>224</v>
      </c>
      <c r="L19">
        <v>250</v>
      </c>
    </row>
    <row r="20" spans="1:12" ht="12.75">
      <c r="A20" s="2" t="s">
        <v>199</v>
      </c>
      <c r="B20" s="4">
        <f t="shared" si="0"/>
        <v>1295</v>
      </c>
      <c r="C20" t="s">
        <v>11</v>
      </c>
      <c r="D20">
        <f t="shared" si="1"/>
        <v>399</v>
      </c>
      <c r="E20" s="9" t="s">
        <v>162</v>
      </c>
      <c r="F20" t="s">
        <v>117</v>
      </c>
      <c r="G20">
        <v>188</v>
      </c>
      <c r="H20">
        <v>226</v>
      </c>
      <c r="I20">
        <v>192</v>
      </c>
      <c r="J20">
        <v>234</v>
      </c>
      <c r="K20">
        <v>242</v>
      </c>
      <c r="L20">
        <v>213</v>
      </c>
    </row>
    <row r="21" spans="1:12" ht="12.75">
      <c r="A21" s="2" t="s">
        <v>183</v>
      </c>
      <c r="B21" s="4">
        <f t="shared" si="0"/>
        <v>1264</v>
      </c>
      <c r="C21" t="s">
        <v>11</v>
      </c>
      <c r="D21">
        <f t="shared" si="1"/>
        <v>430</v>
      </c>
      <c r="E21" s="9" t="s">
        <v>161</v>
      </c>
      <c r="F21" t="s">
        <v>117</v>
      </c>
      <c r="G21">
        <v>199</v>
      </c>
      <c r="H21">
        <v>229</v>
      </c>
      <c r="I21">
        <v>196</v>
      </c>
      <c r="J21">
        <v>234</v>
      </c>
      <c r="K21">
        <v>208</v>
      </c>
      <c r="L21">
        <v>198</v>
      </c>
    </row>
    <row r="22" spans="1:12" ht="12.75">
      <c r="A22" s="2" t="s">
        <v>149</v>
      </c>
      <c r="B22" s="4">
        <f t="shared" si="0"/>
        <v>1186</v>
      </c>
      <c r="C22" t="s">
        <v>11</v>
      </c>
      <c r="D22">
        <f t="shared" si="1"/>
        <v>508</v>
      </c>
      <c r="E22" s="9" t="s">
        <v>277</v>
      </c>
      <c r="F22" t="s">
        <v>117</v>
      </c>
      <c r="G22">
        <v>198</v>
      </c>
      <c r="H22">
        <v>206</v>
      </c>
      <c r="I22">
        <v>195</v>
      </c>
      <c r="J22">
        <v>208</v>
      </c>
      <c r="K22">
        <v>183</v>
      </c>
      <c r="L22">
        <v>196</v>
      </c>
    </row>
    <row r="23" ht="12.75">
      <c r="D23"/>
    </row>
    <row r="24" ht="12.75">
      <c r="D24"/>
    </row>
    <row r="25" spans="2:4" ht="12.75">
      <c r="B25" s="4">
        <f>SUM(B5:B24)</f>
        <v>26382</v>
      </c>
      <c r="D25" t="s">
        <v>256</v>
      </c>
    </row>
  </sheetData>
  <autoFilter ref="B4:L22"/>
  <mergeCells count="3">
    <mergeCell ref="B1:L1"/>
    <mergeCell ref="B2:L2"/>
    <mergeCell ref="B3:L3"/>
  </mergeCells>
  <printOptions/>
  <pageMargins left="0.7874015748031497" right="0.472440944881889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pane ySplit="4" topLeftCell="BM5" activePane="bottomLeft" state="frozen"/>
      <selection pane="topLeft" activeCell="A1" sqref="A1"/>
      <selection pane="bottomLeft" activeCell="N1" sqref="N1"/>
    </sheetView>
  </sheetViews>
  <sheetFormatPr defaultColWidth="11.421875" defaultRowHeight="12.75"/>
  <cols>
    <col min="1" max="1" width="4.8515625" style="0" customWidth="1"/>
    <col min="2" max="2" width="6.00390625" style="4" customWidth="1"/>
    <col min="3" max="3" width="3.7109375" style="2" hidden="1" customWidth="1"/>
    <col min="4" max="4" width="5.7109375" style="3" customWidth="1"/>
    <col min="5" max="5" width="20.7109375" style="0" customWidth="1"/>
    <col min="6" max="6" width="20.7109375" style="0" hidden="1" customWidth="1"/>
    <col min="7" max="13" width="5.7109375" style="0" customWidth="1"/>
    <col min="14" max="14" width="6.7109375" style="2" customWidth="1"/>
  </cols>
  <sheetData>
    <row r="1" spans="2:14" ht="30" customHeight="1">
      <c r="B1" s="11" t="s">
        <v>259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6"/>
      <c r="N1" s="6"/>
    </row>
    <row r="2" spans="2:13" ht="12" customHeight="1">
      <c r="B2" s="12" t="s">
        <v>145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2"/>
    </row>
    <row r="3" spans="2:13" ht="12" customHeight="1">
      <c r="B3" s="12" t="str">
        <f>VLOOKUP(COUNT(G5:L5),TagTab,2,FALSE)</f>
        <v>6. Durchgang: 22./23.Januar 2005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2"/>
    </row>
    <row r="4" spans="1:13" ht="32.25" thickBot="1">
      <c r="A4" s="7" t="s">
        <v>0</v>
      </c>
      <c r="B4" s="7" t="s">
        <v>4</v>
      </c>
      <c r="C4" s="7" t="s">
        <v>3</v>
      </c>
      <c r="D4" s="7" t="s">
        <v>194</v>
      </c>
      <c r="E4" s="8" t="s">
        <v>1</v>
      </c>
      <c r="F4" s="8"/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1"/>
    </row>
    <row r="5" spans="1:12" ht="12.75">
      <c r="A5" s="2" t="s">
        <v>200</v>
      </c>
      <c r="B5" s="2">
        <f aca="true" t="shared" si="0" ref="B5:B17">G5+H5+I5+J5+K5+L5</f>
        <v>1817</v>
      </c>
      <c r="D5">
        <f aca="true" t="shared" si="1" ref="D5:D17">$B$5-B5</f>
        <v>0</v>
      </c>
      <c r="E5" s="9" t="s">
        <v>158</v>
      </c>
      <c r="G5">
        <v>284</v>
      </c>
      <c r="H5">
        <v>317</v>
      </c>
      <c r="I5">
        <v>299</v>
      </c>
      <c r="J5">
        <v>315</v>
      </c>
      <c r="K5">
        <v>307</v>
      </c>
      <c r="L5">
        <v>295</v>
      </c>
    </row>
    <row r="6" spans="1:12" ht="12.75">
      <c r="A6" s="2" t="s">
        <v>201</v>
      </c>
      <c r="B6" s="2">
        <f t="shared" si="0"/>
        <v>1791</v>
      </c>
      <c r="C6" t="s">
        <v>11</v>
      </c>
      <c r="D6">
        <f t="shared" si="1"/>
        <v>26</v>
      </c>
      <c r="E6" s="9" t="s">
        <v>207</v>
      </c>
      <c r="F6" t="s">
        <v>117</v>
      </c>
      <c r="G6">
        <v>297</v>
      </c>
      <c r="H6">
        <v>268</v>
      </c>
      <c r="I6">
        <v>282</v>
      </c>
      <c r="J6">
        <v>348</v>
      </c>
      <c r="K6">
        <v>279</v>
      </c>
      <c r="L6">
        <v>317</v>
      </c>
    </row>
    <row r="7" spans="1:12" ht="12.75">
      <c r="A7" s="2" t="s">
        <v>202</v>
      </c>
      <c r="B7" s="2">
        <f t="shared" si="0"/>
        <v>1661</v>
      </c>
      <c r="D7">
        <f t="shared" si="1"/>
        <v>156</v>
      </c>
      <c r="E7" s="9" t="s">
        <v>159</v>
      </c>
      <c r="G7">
        <v>256</v>
      </c>
      <c r="H7">
        <v>294</v>
      </c>
      <c r="I7">
        <v>265</v>
      </c>
      <c r="J7">
        <v>306</v>
      </c>
      <c r="K7">
        <v>271</v>
      </c>
      <c r="L7">
        <v>269</v>
      </c>
    </row>
    <row r="8" spans="1:12" ht="12.75">
      <c r="A8" s="2" t="s">
        <v>146</v>
      </c>
      <c r="B8" s="2">
        <f t="shared" si="0"/>
        <v>1635</v>
      </c>
      <c r="C8" t="s">
        <v>11</v>
      </c>
      <c r="D8">
        <f t="shared" si="1"/>
        <v>182</v>
      </c>
      <c r="E8" s="9" t="s">
        <v>208</v>
      </c>
      <c r="F8" t="s">
        <v>117</v>
      </c>
      <c r="G8">
        <v>265</v>
      </c>
      <c r="H8">
        <v>277</v>
      </c>
      <c r="I8">
        <v>262</v>
      </c>
      <c r="J8">
        <v>289</v>
      </c>
      <c r="K8">
        <v>259</v>
      </c>
      <c r="L8">
        <v>283</v>
      </c>
    </row>
    <row r="9" spans="1:12" ht="12.75">
      <c r="A9" s="2" t="s">
        <v>147</v>
      </c>
      <c r="B9" s="2">
        <f t="shared" si="0"/>
        <v>1622</v>
      </c>
      <c r="D9">
        <f t="shared" si="1"/>
        <v>195</v>
      </c>
      <c r="E9" s="9" t="s">
        <v>209</v>
      </c>
      <c r="G9">
        <v>260</v>
      </c>
      <c r="H9">
        <v>268</v>
      </c>
      <c r="I9">
        <v>257</v>
      </c>
      <c r="J9">
        <v>265</v>
      </c>
      <c r="K9">
        <v>266</v>
      </c>
      <c r="L9">
        <v>306</v>
      </c>
    </row>
    <row r="10" spans="1:12" ht="12.75">
      <c r="A10" s="2" t="s">
        <v>187</v>
      </c>
      <c r="B10" s="2">
        <f t="shared" si="0"/>
        <v>1596</v>
      </c>
      <c r="D10">
        <f t="shared" si="1"/>
        <v>221</v>
      </c>
      <c r="E10" s="9" t="s">
        <v>155</v>
      </c>
      <c r="G10">
        <v>249</v>
      </c>
      <c r="H10">
        <v>271</v>
      </c>
      <c r="I10">
        <v>250</v>
      </c>
      <c r="J10">
        <v>249</v>
      </c>
      <c r="K10">
        <v>307</v>
      </c>
      <c r="L10">
        <v>270</v>
      </c>
    </row>
    <row r="11" spans="1:12" ht="12.75">
      <c r="A11" s="2" t="s">
        <v>195</v>
      </c>
      <c r="B11" s="2">
        <f t="shared" si="0"/>
        <v>1552</v>
      </c>
      <c r="D11">
        <f t="shared" si="1"/>
        <v>265</v>
      </c>
      <c r="E11" s="9" t="s">
        <v>210</v>
      </c>
      <c r="G11">
        <v>255</v>
      </c>
      <c r="H11">
        <v>258</v>
      </c>
      <c r="I11">
        <v>269</v>
      </c>
      <c r="J11">
        <v>240</v>
      </c>
      <c r="K11">
        <v>263</v>
      </c>
      <c r="L11">
        <v>267</v>
      </c>
    </row>
    <row r="12" spans="1:12" ht="12.75">
      <c r="A12" s="2" t="s">
        <v>196</v>
      </c>
      <c r="B12" s="2">
        <f t="shared" si="0"/>
        <v>1540</v>
      </c>
      <c r="C12" t="s">
        <v>11</v>
      </c>
      <c r="D12">
        <f t="shared" si="1"/>
        <v>277</v>
      </c>
      <c r="E12" s="9" t="s">
        <v>148</v>
      </c>
      <c r="F12" t="s">
        <v>117</v>
      </c>
      <c r="G12">
        <v>236</v>
      </c>
      <c r="H12">
        <v>229</v>
      </c>
      <c r="I12">
        <v>261</v>
      </c>
      <c r="J12">
        <v>264</v>
      </c>
      <c r="K12">
        <v>265</v>
      </c>
      <c r="L12">
        <v>285</v>
      </c>
    </row>
    <row r="13" spans="1:12" ht="12.75">
      <c r="A13" s="2" t="s">
        <v>188</v>
      </c>
      <c r="B13" s="2">
        <f t="shared" si="0"/>
        <v>1532</v>
      </c>
      <c r="C13" t="s">
        <v>11</v>
      </c>
      <c r="D13">
        <f t="shared" si="1"/>
        <v>285</v>
      </c>
      <c r="E13" s="9" t="s">
        <v>278</v>
      </c>
      <c r="F13" t="s">
        <v>117</v>
      </c>
      <c r="G13">
        <v>255</v>
      </c>
      <c r="H13">
        <v>229</v>
      </c>
      <c r="I13">
        <v>262</v>
      </c>
      <c r="J13">
        <v>268</v>
      </c>
      <c r="K13">
        <v>258</v>
      </c>
      <c r="L13">
        <v>260</v>
      </c>
    </row>
    <row r="14" spans="1:12" ht="12.75">
      <c r="A14" s="2" t="s">
        <v>203</v>
      </c>
      <c r="B14" s="2">
        <f t="shared" si="0"/>
        <v>1531</v>
      </c>
      <c r="D14">
        <f t="shared" si="1"/>
        <v>286</v>
      </c>
      <c r="E14" s="9" t="s">
        <v>154</v>
      </c>
      <c r="G14">
        <v>223</v>
      </c>
      <c r="H14">
        <v>243</v>
      </c>
      <c r="I14">
        <v>270</v>
      </c>
      <c r="J14">
        <v>254</v>
      </c>
      <c r="K14">
        <v>280</v>
      </c>
      <c r="L14">
        <v>261</v>
      </c>
    </row>
    <row r="15" spans="1:12" ht="12.75">
      <c r="A15" s="2" t="s">
        <v>189</v>
      </c>
      <c r="B15" s="2">
        <f t="shared" si="0"/>
        <v>1529</v>
      </c>
      <c r="C15" t="s">
        <v>11</v>
      </c>
      <c r="D15">
        <f>$B$5-B15</f>
        <v>288</v>
      </c>
      <c r="E15" s="9" t="s">
        <v>301</v>
      </c>
      <c r="F15" t="s">
        <v>117</v>
      </c>
      <c r="G15">
        <v>265</v>
      </c>
      <c r="H15">
        <v>250</v>
      </c>
      <c r="I15">
        <v>262</v>
      </c>
      <c r="J15">
        <v>257</v>
      </c>
      <c r="K15">
        <v>234</v>
      </c>
      <c r="L15">
        <v>261</v>
      </c>
    </row>
    <row r="16" spans="1:12" ht="12.75">
      <c r="A16" s="2" t="s">
        <v>197</v>
      </c>
      <c r="B16" s="2">
        <f t="shared" si="0"/>
        <v>1412</v>
      </c>
      <c r="D16">
        <f t="shared" si="1"/>
        <v>405</v>
      </c>
      <c r="E16" s="9" t="s">
        <v>279</v>
      </c>
      <c r="G16">
        <v>247</v>
      </c>
      <c r="H16">
        <v>235</v>
      </c>
      <c r="I16">
        <v>273</v>
      </c>
      <c r="J16">
        <v>206</v>
      </c>
      <c r="K16">
        <v>235</v>
      </c>
      <c r="L16">
        <v>216</v>
      </c>
    </row>
    <row r="17" spans="1:12" ht="12.75">
      <c r="A17" s="2" t="s">
        <v>191</v>
      </c>
      <c r="B17" s="2">
        <f t="shared" si="0"/>
        <v>1348</v>
      </c>
      <c r="D17">
        <f t="shared" si="1"/>
        <v>469</v>
      </c>
      <c r="E17" s="9" t="s">
        <v>280</v>
      </c>
      <c r="G17">
        <v>213</v>
      </c>
      <c r="H17">
        <v>228</v>
      </c>
      <c r="I17">
        <v>202</v>
      </c>
      <c r="J17">
        <v>227</v>
      </c>
      <c r="K17">
        <v>239</v>
      </c>
      <c r="L17">
        <v>239</v>
      </c>
    </row>
    <row r="18" spans="2:5" ht="12.75">
      <c r="B18" s="4">
        <f>SUM(B5:B17)</f>
        <v>20566</v>
      </c>
      <c r="D18" s="3" t="s">
        <v>256</v>
      </c>
      <c r="E18" s="4"/>
    </row>
  </sheetData>
  <autoFilter ref="B4:L4"/>
  <mergeCells count="3">
    <mergeCell ref="B1:L1"/>
    <mergeCell ref="B2:L2"/>
    <mergeCell ref="B3:L3"/>
  </mergeCells>
  <printOptions/>
  <pageMargins left="0.75" right="0.46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pane ySplit="4" topLeftCell="BM5" activePane="bottomLeft" state="frozen"/>
      <selection pane="topLeft" activeCell="A1" sqref="A1"/>
      <selection pane="bottomLeft" activeCell="P1" sqref="P1"/>
    </sheetView>
  </sheetViews>
  <sheetFormatPr defaultColWidth="11.421875" defaultRowHeight="12.75"/>
  <cols>
    <col min="1" max="1" width="4.8515625" style="0" customWidth="1"/>
    <col min="2" max="2" width="5.7109375" style="4" customWidth="1"/>
    <col min="3" max="3" width="3.7109375" style="2" hidden="1" customWidth="1"/>
    <col min="4" max="4" width="4.57421875" style="3" customWidth="1"/>
    <col min="5" max="6" width="20.7109375" style="0" customWidth="1"/>
    <col min="7" max="13" width="4.7109375" style="0" customWidth="1"/>
    <col min="14" max="14" width="6.7109375" style="2" customWidth="1"/>
  </cols>
  <sheetData>
    <row r="1" spans="2:14" ht="30" customHeight="1">
      <c r="B1" s="11" t="s">
        <v>259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2:14" ht="12" customHeight="1">
      <c r="B2" s="12" t="s">
        <v>118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2:14" ht="12" customHeight="1">
      <c r="B3" s="12" t="str">
        <f>VLOOKUP(COUNT(TEAMD!G5:L5),TagTab,2,FALSE)</f>
        <v>6. Durchgang: 22./23.Januar 2005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32.25" thickBot="1">
      <c r="A4" s="7" t="s">
        <v>0</v>
      </c>
      <c r="B4" s="7" t="s">
        <v>4</v>
      </c>
      <c r="C4" s="7" t="s">
        <v>3</v>
      </c>
      <c r="D4" s="7" t="s">
        <v>194</v>
      </c>
      <c r="E4" s="8" t="s">
        <v>1</v>
      </c>
      <c r="F4" s="8" t="s">
        <v>2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14</v>
      </c>
      <c r="N4" s="8" t="s">
        <v>13</v>
      </c>
    </row>
    <row r="5" spans="1:15" ht="12" customHeight="1">
      <c r="A5" s="2" t="s">
        <v>200</v>
      </c>
      <c r="B5" s="4">
        <f aca="true" t="shared" si="0" ref="B5:B51">G5+H5+I5+J5+K5+L5</f>
        <v>476</v>
      </c>
      <c r="C5" t="s">
        <v>12</v>
      </c>
      <c r="D5">
        <f aca="true" t="shared" si="1" ref="D5:D51">$B$5-B5</f>
        <v>0</v>
      </c>
      <c r="E5" s="9" t="s">
        <v>17</v>
      </c>
      <c r="F5" t="s">
        <v>18</v>
      </c>
      <c r="G5">
        <v>59</v>
      </c>
      <c r="H5">
        <v>86</v>
      </c>
      <c r="I5">
        <v>74</v>
      </c>
      <c r="J5">
        <v>79</v>
      </c>
      <c r="K5">
        <v>86</v>
      </c>
      <c r="L5">
        <v>92</v>
      </c>
      <c r="M5">
        <f aca="true" t="shared" si="2" ref="M5:M51">IF(ISBLANK(F5),0,MAX(G5,H5,I5,J5,K5,L5))</f>
        <v>92</v>
      </c>
      <c r="N5" s="2" t="str">
        <f>IF(C5="D",VLOOKUP(M5,EinzelD!D_NDL,2,TRUE),VLOOKUP(M5,EinzelD!D_NDL,2,TRUE))</f>
        <v>gold</v>
      </c>
      <c r="O5">
        <f>IF(COUNT(G5:L5)=6,1,0)</f>
        <v>1</v>
      </c>
    </row>
    <row r="6" spans="1:15" ht="12.75">
      <c r="A6" s="2" t="s">
        <v>201</v>
      </c>
      <c r="B6" s="4">
        <f t="shared" si="0"/>
        <v>473</v>
      </c>
      <c r="C6" t="s">
        <v>12</v>
      </c>
      <c r="D6">
        <f t="shared" si="1"/>
        <v>3</v>
      </c>
      <c r="E6" s="9" t="s">
        <v>400</v>
      </c>
      <c r="F6" t="s">
        <v>20</v>
      </c>
      <c r="G6">
        <v>84</v>
      </c>
      <c r="H6">
        <v>77</v>
      </c>
      <c r="I6">
        <v>63</v>
      </c>
      <c r="J6">
        <v>93</v>
      </c>
      <c r="K6">
        <v>77</v>
      </c>
      <c r="L6">
        <v>79</v>
      </c>
      <c r="M6">
        <f t="shared" si="2"/>
        <v>93</v>
      </c>
      <c r="N6" s="2" t="str">
        <f>IF(C6="D",VLOOKUP(M6,EinzelD!D_NDL,2,TRUE),VLOOKUP(M6,EinzelD!D_NDL,2,TRUE))</f>
        <v>gold</v>
      </c>
      <c r="O6">
        <f aca="true" t="shared" si="3" ref="O6:O51">IF(COUNT(G6:L6)=6,1,0)</f>
        <v>1</v>
      </c>
    </row>
    <row r="7" spans="1:15" ht="12.75">
      <c r="A7" s="2" t="s">
        <v>202</v>
      </c>
      <c r="B7" s="4">
        <f t="shared" si="0"/>
        <v>471</v>
      </c>
      <c r="C7" t="s">
        <v>12</v>
      </c>
      <c r="D7">
        <f t="shared" si="1"/>
        <v>5</v>
      </c>
      <c r="E7" s="9" t="s">
        <v>22</v>
      </c>
      <c r="F7" t="s">
        <v>18</v>
      </c>
      <c r="G7">
        <v>53</v>
      </c>
      <c r="H7">
        <v>86</v>
      </c>
      <c r="I7">
        <v>80</v>
      </c>
      <c r="J7">
        <v>83</v>
      </c>
      <c r="K7">
        <v>79</v>
      </c>
      <c r="L7">
        <v>90</v>
      </c>
      <c r="M7">
        <f t="shared" si="2"/>
        <v>90</v>
      </c>
      <c r="N7" s="2" t="str">
        <f>IF(C7="D",VLOOKUP(M7,EinzelD!D_NDL,2,TRUE),VLOOKUP(M7,EinzelD!D_NDL,2,TRUE))</f>
        <v>gold</v>
      </c>
      <c r="O7">
        <f t="shared" si="3"/>
        <v>1</v>
      </c>
    </row>
    <row r="8" spans="1:15" ht="12.75">
      <c r="A8" s="2" t="s">
        <v>146</v>
      </c>
      <c r="B8" s="4">
        <f t="shared" si="0"/>
        <v>444</v>
      </c>
      <c r="C8" t="s">
        <v>12</v>
      </c>
      <c r="D8">
        <f t="shared" si="1"/>
        <v>32</v>
      </c>
      <c r="E8" s="9" t="s">
        <v>327</v>
      </c>
      <c r="F8" t="s">
        <v>18</v>
      </c>
      <c r="G8">
        <v>77</v>
      </c>
      <c r="H8">
        <v>81</v>
      </c>
      <c r="I8">
        <v>64</v>
      </c>
      <c r="J8">
        <v>64</v>
      </c>
      <c r="K8">
        <v>74</v>
      </c>
      <c r="L8">
        <v>84</v>
      </c>
      <c r="M8">
        <f t="shared" si="2"/>
        <v>84</v>
      </c>
      <c r="N8" s="2" t="str">
        <f>IF(C8="D",VLOOKUP(M8,EinzelD!D_NDL,2,TRUE),VLOOKUP(M8,EinzelD!D_NDL,2,TRUE))</f>
        <v>bronze</v>
      </c>
      <c r="O8">
        <f t="shared" si="3"/>
        <v>1</v>
      </c>
    </row>
    <row r="9" spans="1:15" ht="12.75">
      <c r="A9" s="2" t="s">
        <v>147</v>
      </c>
      <c r="B9" s="4">
        <f t="shared" si="0"/>
        <v>412</v>
      </c>
      <c r="C9" t="s">
        <v>12</v>
      </c>
      <c r="D9">
        <f t="shared" si="1"/>
        <v>64</v>
      </c>
      <c r="E9" s="9" t="s">
        <v>166</v>
      </c>
      <c r="F9" t="s">
        <v>24</v>
      </c>
      <c r="G9">
        <v>68</v>
      </c>
      <c r="H9">
        <v>72</v>
      </c>
      <c r="I9">
        <v>66</v>
      </c>
      <c r="J9">
        <v>62</v>
      </c>
      <c r="K9">
        <v>71</v>
      </c>
      <c r="L9">
        <v>73</v>
      </c>
      <c r="M9">
        <f t="shared" si="2"/>
        <v>73</v>
      </c>
      <c r="N9" s="10" t="e">
        <f>IF(C9="D",VLOOKUP(M9,EinzelD!D_NDL,2,TRUE),VLOOKUP(M9,EinzelD!D_NDL,2,TRUE))</f>
        <v>#N/A</v>
      </c>
      <c r="O9">
        <f t="shared" si="3"/>
        <v>1</v>
      </c>
    </row>
    <row r="10" spans="1:15" ht="12.75">
      <c r="A10" s="2" t="s">
        <v>187</v>
      </c>
      <c r="B10" s="4">
        <f t="shared" si="0"/>
        <v>403</v>
      </c>
      <c r="C10" t="s">
        <v>12</v>
      </c>
      <c r="D10">
        <f t="shared" si="1"/>
        <v>73</v>
      </c>
      <c r="E10" s="9" t="s">
        <v>33</v>
      </c>
      <c r="F10" t="s">
        <v>21</v>
      </c>
      <c r="G10">
        <v>73</v>
      </c>
      <c r="H10">
        <v>61</v>
      </c>
      <c r="I10">
        <v>74</v>
      </c>
      <c r="J10">
        <v>61</v>
      </c>
      <c r="K10">
        <v>69</v>
      </c>
      <c r="L10">
        <v>65</v>
      </c>
      <c r="M10">
        <f t="shared" si="2"/>
        <v>74</v>
      </c>
      <c r="N10" s="10" t="e">
        <f>IF(C10="D",VLOOKUP(M10,EinzelD!D_NDL,2,TRUE),VLOOKUP(M10,EinzelD!D_NDL,2,TRUE))</f>
        <v>#N/A</v>
      </c>
      <c r="O10">
        <f t="shared" si="3"/>
        <v>1</v>
      </c>
    </row>
    <row r="11" spans="1:15" ht="12.75">
      <c r="A11" s="2" t="s">
        <v>195</v>
      </c>
      <c r="B11" s="4">
        <f t="shared" si="0"/>
        <v>398</v>
      </c>
      <c r="C11" t="s">
        <v>12</v>
      </c>
      <c r="D11">
        <f t="shared" si="1"/>
        <v>78</v>
      </c>
      <c r="E11" s="9" t="s">
        <v>38</v>
      </c>
      <c r="F11" t="s">
        <v>20</v>
      </c>
      <c r="G11">
        <v>61</v>
      </c>
      <c r="H11">
        <v>66</v>
      </c>
      <c r="I11">
        <v>69</v>
      </c>
      <c r="J11">
        <v>68</v>
      </c>
      <c r="K11">
        <v>59</v>
      </c>
      <c r="L11">
        <v>75</v>
      </c>
      <c r="M11">
        <f t="shared" si="2"/>
        <v>75</v>
      </c>
      <c r="N11" s="10" t="e">
        <f>IF(C11="D",VLOOKUP(M11,EinzelD!D_NDL,2,TRUE),VLOOKUP(M11,EinzelD!D_NDL,2,TRUE))</f>
        <v>#N/A</v>
      </c>
      <c r="O11">
        <f t="shared" si="3"/>
        <v>1</v>
      </c>
    </row>
    <row r="12" spans="1:15" ht="12.75">
      <c r="A12" s="2" t="s">
        <v>196</v>
      </c>
      <c r="B12" s="4">
        <f t="shared" si="0"/>
        <v>392</v>
      </c>
      <c r="C12"/>
      <c r="D12">
        <f t="shared" si="1"/>
        <v>84</v>
      </c>
      <c r="E12" s="9" t="s">
        <v>302</v>
      </c>
      <c r="F12" t="s">
        <v>268</v>
      </c>
      <c r="G12">
        <v>0</v>
      </c>
      <c r="H12">
        <v>74</v>
      </c>
      <c r="I12">
        <v>71</v>
      </c>
      <c r="J12">
        <v>91</v>
      </c>
      <c r="K12">
        <v>79</v>
      </c>
      <c r="L12">
        <v>77</v>
      </c>
      <c r="M12">
        <f t="shared" si="2"/>
        <v>91</v>
      </c>
      <c r="N12" s="2" t="str">
        <f>IF(C12="D",VLOOKUP(M12,EinzelD!D_NDL,2,TRUE),VLOOKUP(M12,EinzelD!D_NDL,2,TRUE))</f>
        <v>gold</v>
      </c>
      <c r="O12">
        <f t="shared" si="3"/>
        <v>1</v>
      </c>
    </row>
    <row r="13" spans="1:15" ht="12.75">
      <c r="A13" s="2" t="s">
        <v>188</v>
      </c>
      <c r="B13" s="4">
        <f t="shared" si="0"/>
        <v>388</v>
      </c>
      <c r="C13" t="s">
        <v>12</v>
      </c>
      <c r="D13">
        <f t="shared" si="1"/>
        <v>88</v>
      </c>
      <c r="E13" s="9" t="s">
        <v>37</v>
      </c>
      <c r="F13" t="s">
        <v>18</v>
      </c>
      <c r="G13">
        <v>61</v>
      </c>
      <c r="H13">
        <v>65</v>
      </c>
      <c r="I13">
        <v>63</v>
      </c>
      <c r="J13">
        <v>57</v>
      </c>
      <c r="K13">
        <v>70</v>
      </c>
      <c r="L13">
        <v>72</v>
      </c>
      <c r="M13">
        <f t="shared" si="2"/>
        <v>72</v>
      </c>
      <c r="N13" s="10" t="e">
        <f>IF(C13="D",VLOOKUP(M13,EinzelD!D_NDL,2,TRUE),VLOOKUP(M13,EinzelD!D_NDL,2,TRUE))</f>
        <v>#N/A</v>
      </c>
      <c r="O13">
        <f t="shared" si="3"/>
        <v>1</v>
      </c>
    </row>
    <row r="14" spans="1:15" ht="12.75">
      <c r="A14" s="2" t="s">
        <v>203</v>
      </c>
      <c r="B14" s="4">
        <f t="shared" si="0"/>
        <v>386</v>
      </c>
      <c r="C14" t="s">
        <v>12</v>
      </c>
      <c r="D14">
        <f t="shared" si="1"/>
        <v>90</v>
      </c>
      <c r="E14" s="9" t="s">
        <v>23</v>
      </c>
      <c r="F14" t="s">
        <v>24</v>
      </c>
      <c r="G14">
        <v>71</v>
      </c>
      <c r="H14">
        <v>71</v>
      </c>
      <c r="I14">
        <v>62</v>
      </c>
      <c r="J14">
        <v>60</v>
      </c>
      <c r="K14">
        <v>65</v>
      </c>
      <c r="L14">
        <v>57</v>
      </c>
      <c r="M14">
        <f t="shared" si="2"/>
        <v>71</v>
      </c>
      <c r="N14" s="10" t="e">
        <f>IF(C14="D",VLOOKUP(M14,EinzelD!D_NDL,2,TRUE),VLOOKUP(M14,EinzelD!D_NDL,2,TRUE))</f>
        <v>#N/A</v>
      </c>
      <c r="O14">
        <f t="shared" si="3"/>
        <v>1</v>
      </c>
    </row>
    <row r="15" spans="1:15" ht="12.75">
      <c r="A15" s="2"/>
      <c r="B15" s="4">
        <f t="shared" si="0"/>
        <v>386</v>
      </c>
      <c r="C15" t="s">
        <v>12</v>
      </c>
      <c r="D15">
        <f t="shared" si="1"/>
        <v>90</v>
      </c>
      <c r="E15" s="9" t="s">
        <v>266</v>
      </c>
      <c r="F15" t="s">
        <v>20</v>
      </c>
      <c r="G15">
        <v>58</v>
      </c>
      <c r="H15">
        <v>63</v>
      </c>
      <c r="I15">
        <v>68</v>
      </c>
      <c r="J15">
        <v>73</v>
      </c>
      <c r="K15">
        <v>58</v>
      </c>
      <c r="L15">
        <v>66</v>
      </c>
      <c r="M15">
        <f t="shared" si="2"/>
        <v>73</v>
      </c>
      <c r="N15" s="10" t="e">
        <f>IF(C15="D",VLOOKUP(M15,EinzelD!D_NDL,2,TRUE),VLOOKUP(M15,EinzelD!D_NDL,2,TRUE))</f>
        <v>#N/A</v>
      </c>
      <c r="O15">
        <f t="shared" si="3"/>
        <v>1</v>
      </c>
    </row>
    <row r="16" spans="1:15" ht="12.75">
      <c r="A16" s="2" t="s">
        <v>197</v>
      </c>
      <c r="B16" s="4">
        <f t="shared" si="0"/>
        <v>382</v>
      </c>
      <c r="C16" t="s">
        <v>12</v>
      </c>
      <c r="D16">
        <f t="shared" si="1"/>
        <v>94</v>
      </c>
      <c r="E16" s="9" t="s">
        <v>25</v>
      </c>
      <c r="F16" t="s">
        <v>18</v>
      </c>
      <c r="G16">
        <v>59</v>
      </c>
      <c r="H16">
        <v>64</v>
      </c>
      <c r="I16">
        <v>55</v>
      </c>
      <c r="J16">
        <v>58</v>
      </c>
      <c r="K16">
        <v>69</v>
      </c>
      <c r="L16">
        <v>77</v>
      </c>
      <c r="M16">
        <f t="shared" si="2"/>
        <v>77</v>
      </c>
      <c r="N16" s="10" t="e">
        <f>IF(C16="D",VLOOKUP(M16,EinzelD!D_NDL,2,TRUE),VLOOKUP(M16,EinzelD!D_NDL,2,TRUE))</f>
        <v>#N/A</v>
      </c>
      <c r="O16">
        <f t="shared" si="3"/>
        <v>1</v>
      </c>
    </row>
    <row r="17" spans="1:15" ht="12.75">
      <c r="A17" s="2"/>
      <c r="B17" s="4">
        <f t="shared" si="0"/>
        <v>382</v>
      </c>
      <c r="C17" t="s">
        <v>12</v>
      </c>
      <c r="D17">
        <f t="shared" si="1"/>
        <v>94</v>
      </c>
      <c r="E17" s="9" t="s">
        <v>30</v>
      </c>
      <c r="F17" t="s">
        <v>20</v>
      </c>
      <c r="G17">
        <v>72</v>
      </c>
      <c r="H17">
        <v>51</v>
      </c>
      <c r="I17">
        <v>58</v>
      </c>
      <c r="J17">
        <v>62</v>
      </c>
      <c r="K17">
        <v>61</v>
      </c>
      <c r="L17">
        <v>78</v>
      </c>
      <c r="M17">
        <f t="shared" si="2"/>
        <v>78</v>
      </c>
      <c r="N17" s="10" t="e">
        <f>IF(C17="D",VLOOKUP(M17,EinzelD!D_NDL,2,TRUE),VLOOKUP(M17,EinzelD!D_NDL,2,TRUE))</f>
        <v>#N/A</v>
      </c>
      <c r="O17">
        <f t="shared" si="3"/>
        <v>1</v>
      </c>
    </row>
    <row r="18" spans="1:15" ht="12.75">
      <c r="A18" s="2" t="s">
        <v>190</v>
      </c>
      <c r="B18" s="4">
        <f t="shared" si="0"/>
        <v>379</v>
      </c>
      <c r="C18" t="s">
        <v>12</v>
      </c>
      <c r="D18">
        <f t="shared" si="1"/>
        <v>97</v>
      </c>
      <c r="E18" s="9" t="s">
        <v>137</v>
      </c>
      <c r="F18" t="s">
        <v>21</v>
      </c>
      <c r="G18">
        <v>62</v>
      </c>
      <c r="H18">
        <v>61</v>
      </c>
      <c r="I18">
        <v>62</v>
      </c>
      <c r="J18">
        <v>65</v>
      </c>
      <c r="K18">
        <v>59</v>
      </c>
      <c r="L18">
        <v>70</v>
      </c>
      <c r="M18">
        <f t="shared" si="2"/>
        <v>70</v>
      </c>
      <c r="N18" s="10" t="e">
        <f>IF(C18="D",VLOOKUP(M18,EinzelD!D_NDL,2,TRUE),VLOOKUP(M18,EinzelD!D_NDL,2,TRUE))</f>
        <v>#N/A</v>
      </c>
      <c r="O18">
        <f t="shared" si="3"/>
        <v>1</v>
      </c>
    </row>
    <row r="19" spans="1:15" ht="12.75">
      <c r="A19" s="2" t="s">
        <v>198</v>
      </c>
      <c r="B19" s="4">
        <f t="shared" si="0"/>
        <v>377</v>
      </c>
      <c r="C19" t="s">
        <v>12</v>
      </c>
      <c r="D19">
        <f t="shared" si="1"/>
        <v>99</v>
      </c>
      <c r="E19" s="9" t="s">
        <v>36</v>
      </c>
      <c r="F19" t="s">
        <v>24</v>
      </c>
      <c r="G19">
        <v>68</v>
      </c>
      <c r="H19">
        <v>72</v>
      </c>
      <c r="I19">
        <v>67</v>
      </c>
      <c r="J19">
        <v>52</v>
      </c>
      <c r="K19">
        <v>55</v>
      </c>
      <c r="L19">
        <v>63</v>
      </c>
      <c r="M19">
        <f t="shared" si="2"/>
        <v>72</v>
      </c>
      <c r="N19" s="10" t="e">
        <f>IF(C19="D",VLOOKUP(M19,EinzelD!D_NDL,2,TRUE),VLOOKUP(M19,EinzelD!D_NDL,2,TRUE))</f>
        <v>#N/A</v>
      </c>
      <c r="O19">
        <f t="shared" si="3"/>
        <v>1</v>
      </c>
    </row>
    <row r="20" spans="1:15" ht="12.75">
      <c r="A20" s="2"/>
      <c r="B20" s="4">
        <f t="shared" si="0"/>
        <v>377</v>
      </c>
      <c r="C20" t="s">
        <v>12</v>
      </c>
      <c r="D20">
        <f t="shared" si="1"/>
        <v>99</v>
      </c>
      <c r="E20" s="9" t="s">
        <v>27</v>
      </c>
      <c r="F20" t="s">
        <v>20</v>
      </c>
      <c r="G20">
        <v>49</v>
      </c>
      <c r="H20">
        <v>65</v>
      </c>
      <c r="I20">
        <v>58</v>
      </c>
      <c r="J20">
        <v>61</v>
      </c>
      <c r="K20">
        <v>67</v>
      </c>
      <c r="L20">
        <v>77</v>
      </c>
      <c r="M20">
        <f t="shared" si="2"/>
        <v>77</v>
      </c>
      <c r="N20" s="10" t="e">
        <f>IF(C20="D",VLOOKUP(M20,EinzelD!D_NDL,2,TRUE),VLOOKUP(M20,EinzelD!D_NDL,2,TRUE))</f>
        <v>#N/A</v>
      </c>
      <c r="O20">
        <f t="shared" si="3"/>
        <v>1</v>
      </c>
    </row>
    <row r="21" spans="1:15" ht="12.75">
      <c r="A21" s="2" t="s">
        <v>183</v>
      </c>
      <c r="B21" s="4">
        <f t="shared" si="0"/>
        <v>375</v>
      </c>
      <c r="C21" t="s">
        <v>12</v>
      </c>
      <c r="D21">
        <f t="shared" si="1"/>
        <v>101</v>
      </c>
      <c r="E21" s="9" t="s">
        <v>28</v>
      </c>
      <c r="F21" t="s">
        <v>18</v>
      </c>
      <c r="G21">
        <v>71</v>
      </c>
      <c r="H21">
        <v>76</v>
      </c>
      <c r="I21">
        <v>57</v>
      </c>
      <c r="J21">
        <v>68</v>
      </c>
      <c r="K21">
        <v>54</v>
      </c>
      <c r="L21">
        <v>49</v>
      </c>
      <c r="M21">
        <f t="shared" si="2"/>
        <v>76</v>
      </c>
      <c r="N21" s="10" t="e">
        <f>IF(C21="D",VLOOKUP(M21,EinzelD!D_NDL,2,TRUE),VLOOKUP(M21,EinzelD!D_NDL,2,TRUE))</f>
        <v>#N/A</v>
      </c>
      <c r="O21">
        <f t="shared" si="3"/>
        <v>1</v>
      </c>
    </row>
    <row r="22" spans="1:15" ht="12.75">
      <c r="A22" s="2" t="s">
        <v>149</v>
      </c>
      <c r="B22" s="4">
        <f t="shared" si="0"/>
        <v>370</v>
      </c>
      <c r="C22" t="s">
        <v>12</v>
      </c>
      <c r="D22">
        <f>$B$5-B22</f>
        <v>106</v>
      </c>
      <c r="E22" s="9" t="s">
        <v>242</v>
      </c>
      <c r="F22" t="s">
        <v>161</v>
      </c>
      <c r="G22">
        <v>53</v>
      </c>
      <c r="H22">
        <v>69</v>
      </c>
      <c r="I22">
        <v>62</v>
      </c>
      <c r="J22">
        <v>63</v>
      </c>
      <c r="K22">
        <v>63</v>
      </c>
      <c r="L22">
        <v>60</v>
      </c>
      <c r="M22">
        <f t="shared" si="2"/>
        <v>69</v>
      </c>
      <c r="N22" s="10" t="e">
        <f>IF(C22="D",VLOOKUP(M22,EinzelD!D_NDL,2,TRUE),VLOOKUP(M22,EinzelD!D_NDL,2,TRUE))</f>
        <v>#N/A</v>
      </c>
      <c r="O22">
        <f t="shared" si="3"/>
        <v>1</v>
      </c>
    </row>
    <row r="23" spans="1:15" ht="12.75">
      <c r="A23" s="2" t="s">
        <v>249</v>
      </c>
      <c r="B23" s="4">
        <f t="shared" si="0"/>
        <v>368</v>
      </c>
      <c r="C23" t="s">
        <v>12</v>
      </c>
      <c r="D23">
        <f t="shared" si="1"/>
        <v>108</v>
      </c>
      <c r="E23" s="9" t="s">
        <v>271</v>
      </c>
      <c r="F23" t="s">
        <v>268</v>
      </c>
      <c r="G23">
        <v>65</v>
      </c>
      <c r="H23">
        <v>49</v>
      </c>
      <c r="I23">
        <v>60</v>
      </c>
      <c r="J23">
        <v>62</v>
      </c>
      <c r="K23">
        <v>65</v>
      </c>
      <c r="L23">
        <v>67</v>
      </c>
      <c r="M23">
        <f t="shared" si="2"/>
        <v>67</v>
      </c>
      <c r="N23" s="10" t="e">
        <f>IF(C23="D",VLOOKUP(M23,EinzelD!D_NDL,2,TRUE),VLOOKUP(M23,EinzelD!D_NDL,2,TRUE))</f>
        <v>#N/A</v>
      </c>
      <c r="O23">
        <f t="shared" si="3"/>
        <v>1</v>
      </c>
    </row>
    <row r="24" spans="1:15" ht="12.75">
      <c r="A24" s="2" t="s">
        <v>252</v>
      </c>
      <c r="B24" s="4">
        <f t="shared" si="0"/>
        <v>367</v>
      </c>
      <c r="C24" t="s">
        <v>12</v>
      </c>
      <c r="D24">
        <f t="shared" si="1"/>
        <v>109</v>
      </c>
      <c r="E24" s="9" t="s">
        <v>267</v>
      </c>
      <c r="F24" t="s">
        <v>268</v>
      </c>
      <c r="G24">
        <v>64</v>
      </c>
      <c r="H24">
        <v>58</v>
      </c>
      <c r="I24">
        <v>68</v>
      </c>
      <c r="J24">
        <v>67</v>
      </c>
      <c r="K24">
        <v>51</v>
      </c>
      <c r="L24">
        <v>59</v>
      </c>
      <c r="M24">
        <f t="shared" si="2"/>
        <v>68</v>
      </c>
      <c r="N24" s="10" t="e">
        <f>IF(C24="D",VLOOKUP(M24,EinzelD!D_NDL,2,TRUE),VLOOKUP(M24,EinzelD!D_NDL,2,TRUE))</f>
        <v>#N/A</v>
      </c>
      <c r="O24">
        <f t="shared" si="3"/>
        <v>1</v>
      </c>
    </row>
    <row r="25" spans="1:15" ht="12.75">
      <c r="A25" s="2" t="s">
        <v>360</v>
      </c>
      <c r="B25" s="4">
        <f t="shared" si="0"/>
        <v>359</v>
      </c>
      <c r="C25" t="s">
        <v>12</v>
      </c>
      <c r="D25">
        <f t="shared" si="1"/>
        <v>117</v>
      </c>
      <c r="E25" s="9" t="s">
        <v>184</v>
      </c>
      <c r="F25" t="s">
        <v>24</v>
      </c>
      <c r="G25">
        <v>66</v>
      </c>
      <c r="H25">
        <v>63</v>
      </c>
      <c r="I25">
        <v>60</v>
      </c>
      <c r="J25">
        <v>61</v>
      </c>
      <c r="K25">
        <v>49</v>
      </c>
      <c r="L25">
        <v>60</v>
      </c>
      <c r="M25">
        <f t="shared" si="2"/>
        <v>66</v>
      </c>
      <c r="N25" s="10" t="e">
        <f>IF(C25="D",VLOOKUP(M25,EinzelD!D_NDL,2,TRUE),VLOOKUP(M25,EinzelD!D_NDL,2,TRUE))</f>
        <v>#N/A</v>
      </c>
      <c r="O25">
        <f t="shared" si="3"/>
        <v>1</v>
      </c>
    </row>
    <row r="26" spans="1:15" ht="12.75">
      <c r="A26" s="2" t="s">
        <v>204</v>
      </c>
      <c r="B26" s="4">
        <f t="shared" si="0"/>
        <v>355</v>
      </c>
      <c r="C26" t="s">
        <v>12</v>
      </c>
      <c r="D26">
        <f t="shared" si="1"/>
        <v>121</v>
      </c>
      <c r="E26" s="9" t="s">
        <v>272</v>
      </c>
      <c r="F26" t="s">
        <v>268</v>
      </c>
      <c r="G26">
        <v>54</v>
      </c>
      <c r="H26">
        <v>56</v>
      </c>
      <c r="I26">
        <v>61</v>
      </c>
      <c r="J26">
        <v>65</v>
      </c>
      <c r="K26">
        <v>60</v>
      </c>
      <c r="L26">
        <v>59</v>
      </c>
      <c r="M26">
        <f t="shared" si="2"/>
        <v>65</v>
      </c>
      <c r="N26" s="10" t="e">
        <f>IF(C26="D",VLOOKUP(M26,EinzelD!D_NDL,2,TRUE),VLOOKUP(M26,EinzelD!D_NDL,2,TRUE))</f>
        <v>#N/A</v>
      </c>
      <c r="O26">
        <f t="shared" si="3"/>
        <v>1</v>
      </c>
    </row>
    <row r="27" spans="1:15" ht="12.75">
      <c r="A27" s="2" t="s">
        <v>346</v>
      </c>
      <c r="B27" s="4">
        <f t="shared" si="0"/>
        <v>349</v>
      </c>
      <c r="C27" t="s">
        <v>12</v>
      </c>
      <c r="D27">
        <f t="shared" si="1"/>
        <v>127</v>
      </c>
      <c r="E27" s="9" t="s">
        <v>269</v>
      </c>
      <c r="F27" t="s">
        <v>268</v>
      </c>
      <c r="G27">
        <v>56</v>
      </c>
      <c r="H27">
        <v>58</v>
      </c>
      <c r="I27">
        <v>53</v>
      </c>
      <c r="J27">
        <v>67</v>
      </c>
      <c r="K27">
        <v>55</v>
      </c>
      <c r="L27">
        <v>60</v>
      </c>
      <c r="M27">
        <f t="shared" si="2"/>
        <v>67</v>
      </c>
      <c r="N27" s="10" t="e">
        <f>IF(C27="D",VLOOKUP(M27,EinzelD!D_NDL,2,TRUE),VLOOKUP(M27,EinzelD!D_NDL,2,TRUE))</f>
        <v>#N/A</v>
      </c>
      <c r="O27">
        <f t="shared" si="3"/>
        <v>1</v>
      </c>
    </row>
    <row r="28" spans="1:15" ht="12.75">
      <c r="A28" s="2" t="s">
        <v>324</v>
      </c>
      <c r="B28" s="4">
        <f t="shared" si="0"/>
        <v>339</v>
      </c>
      <c r="C28" t="s">
        <v>12</v>
      </c>
      <c r="D28">
        <f t="shared" si="1"/>
        <v>137</v>
      </c>
      <c r="E28" s="9" t="s">
        <v>39</v>
      </c>
      <c r="F28" t="s">
        <v>20</v>
      </c>
      <c r="G28">
        <v>0</v>
      </c>
      <c r="H28">
        <v>70</v>
      </c>
      <c r="I28">
        <v>67</v>
      </c>
      <c r="J28">
        <v>74</v>
      </c>
      <c r="K28">
        <v>63</v>
      </c>
      <c r="L28">
        <v>65</v>
      </c>
      <c r="M28">
        <f t="shared" si="2"/>
        <v>74</v>
      </c>
      <c r="N28" s="10" t="e">
        <f>IF(C28="D",VLOOKUP(M28,EinzelD!D_NDL,2,TRUE),VLOOKUP(M28,EinzelD!D_NDL,2,TRUE))</f>
        <v>#N/A</v>
      </c>
      <c r="O28">
        <f t="shared" si="3"/>
        <v>1</v>
      </c>
    </row>
    <row r="29" spans="1:15" ht="12.75">
      <c r="A29" s="2"/>
      <c r="B29" s="4">
        <f t="shared" si="0"/>
        <v>339</v>
      </c>
      <c r="C29" t="s">
        <v>12</v>
      </c>
      <c r="D29">
        <f t="shared" si="1"/>
        <v>137</v>
      </c>
      <c r="E29" s="9" t="s">
        <v>270</v>
      </c>
      <c r="F29" t="s">
        <v>268</v>
      </c>
      <c r="G29">
        <v>48</v>
      </c>
      <c r="H29">
        <v>64</v>
      </c>
      <c r="I29">
        <v>53</v>
      </c>
      <c r="J29">
        <v>55</v>
      </c>
      <c r="K29">
        <v>61</v>
      </c>
      <c r="L29">
        <v>58</v>
      </c>
      <c r="M29">
        <f t="shared" si="2"/>
        <v>64</v>
      </c>
      <c r="N29" s="10" t="e">
        <f>IF(C29="D",VLOOKUP(M29,EinzelD!D_NDL,2,TRUE),VLOOKUP(M29,EinzelD!D_NDL,2,TRUE))</f>
        <v>#N/A</v>
      </c>
      <c r="O29">
        <f t="shared" si="3"/>
        <v>1</v>
      </c>
    </row>
    <row r="30" spans="1:15" ht="12.75">
      <c r="A30" s="2" t="s">
        <v>361</v>
      </c>
      <c r="B30" s="4">
        <f t="shared" si="0"/>
        <v>330</v>
      </c>
      <c r="C30" t="s">
        <v>12</v>
      </c>
      <c r="D30">
        <f t="shared" si="1"/>
        <v>146</v>
      </c>
      <c r="E30" s="9" t="s">
        <v>31</v>
      </c>
      <c r="F30" t="s">
        <v>21</v>
      </c>
      <c r="G30">
        <v>51</v>
      </c>
      <c r="H30">
        <v>59</v>
      </c>
      <c r="I30">
        <v>51</v>
      </c>
      <c r="J30">
        <v>58</v>
      </c>
      <c r="K30">
        <v>61</v>
      </c>
      <c r="L30">
        <v>50</v>
      </c>
      <c r="M30">
        <f t="shared" si="2"/>
        <v>61</v>
      </c>
      <c r="N30" s="10" t="e">
        <f>IF(C30="D",VLOOKUP(M30,EinzelD!D_NDL,2,TRUE),VLOOKUP(M30,EinzelD!D_NDL,2,TRUE))</f>
        <v>#N/A</v>
      </c>
      <c r="O30">
        <f t="shared" si="3"/>
        <v>1</v>
      </c>
    </row>
    <row r="31" spans="1:15" ht="12.75">
      <c r="A31" s="2" t="s">
        <v>325</v>
      </c>
      <c r="B31" s="4">
        <f t="shared" si="0"/>
        <v>329</v>
      </c>
      <c r="C31" t="s">
        <v>12</v>
      </c>
      <c r="D31">
        <f t="shared" si="1"/>
        <v>147</v>
      </c>
      <c r="E31" s="9" t="s">
        <v>240</v>
      </c>
      <c r="F31" t="s">
        <v>161</v>
      </c>
      <c r="G31">
        <v>48</v>
      </c>
      <c r="H31">
        <v>58</v>
      </c>
      <c r="I31">
        <v>54</v>
      </c>
      <c r="J31">
        <v>58</v>
      </c>
      <c r="K31">
        <v>64</v>
      </c>
      <c r="L31">
        <v>47</v>
      </c>
      <c r="M31">
        <f t="shared" si="2"/>
        <v>64</v>
      </c>
      <c r="N31" s="10" t="e">
        <f>IF(C31="D",VLOOKUP(M31,EinzelD!D_NDL,2,TRUE),VLOOKUP(M31,EinzelD!D_NDL,2,TRUE))</f>
        <v>#N/A</v>
      </c>
      <c r="O31">
        <f t="shared" si="3"/>
        <v>1</v>
      </c>
    </row>
    <row r="32" spans="1:15" ht="12.75">
      <c r="A32" s="2" t="s">
        <v>193</v>
      </c>
      <c r="B32" s="4">
        <f t="shared" si="0"/>
        <v>308</v>
      </c>
      <c r="C32" t="s">
        <v>12</v>
      </c>
      <c r="D32">
        <f t="shared" si="1"/>
        <v>168</v>
      </c>
      <c r="E32" s="9" t="s">
        <v>241</v>
      </c>
      <c r="F32" t="s">
        <v>161</v>
      </c>
      <c r="G32">
        <v>63</v>
      </c>
      <c r="H32">
        <v>0</v>
      </c>
      <c r="I32">
        <v>65</v>
      </c>
      <c r="J32">
        <v>58</v>
      </c>
      <c r="K32">
        <v>63</v>
      </c>
      <c r="L32">
        <v>59</v>
      </c>
      <c r="M32">
        <f t="shared" si="2"/>
        <v>65</v>
      </c>
      <c r="N32" s="10" t="e">
        <f>IF(C32="D",VLOOKUP(M32,EinzelD!D_NDL,2,TRUE),VLOOKUP(M32,EinzelD!D_NDL,2,TRUE))</f>
        <v>#N/A</v>
      </c>
      <c r="O32">
        <f t="shared" si="3"/>
        <v>1</v>
      </c>
    </row>
    <row r="33" spans="1:15" ht="12.75">
      <c r="A33" s="2" t="s">
        <v>257</v>
      </c>
      <c r="B33" s="4">
        <f t="shared" si="0"/>
        <v>301</v>
      </c>
      <c r="C33" t="s">
        <v>12</v>
      </c>
      <c r="D33">
        <f t="shared" si="1"/>
        <v>175</v>
      </c>
      <c r="E33" s="9" t="s">
        <v>35</v>
      </c>
      <c r="F33" t="s">
        <v>18</v>
      </c>
      <c r="G33">
        <v>48</v>
      </c>
      <c r="H33">
        <v>68</v>
      </c>
      <c r="I33">
        <v>57</v>
      </c>
      <c r="J33">
        <v>0</v>
      </c>
      <c r="K33">
        <v>56</v>
      </c>
      <c r="L33">
        <v>72</v>
      </c>
      <c r="M33">
        <f t="shared" si="2"/>
        <v>72</v>
      </c>
      <c r="N33" s="10" t="e">
        <f>IF(C33="D",VLOOKUP(M33,EinzelD!D_NDL,2,TRUE),VLOOKUP(M33,EinzelD!D_NDL,2,TRUE))</f>
        <v>#N/A</v>
      </c>
      <c r="O33">
        <f t="shared" si="3"/>
        <v>1</v>
      </c>
    </row>
    <row r="34" spans="1:15" ht="12.75">
      <c r="A34" s="2" t="s">
        <v>250</v>
      </c>
      <c r="B34" s="4">
        <f t="shared" si="0"/>
        <v>300</v>
      </c>
      <c r="C34" t="s">
        <v>12</v>
      </c>
      <c r="D34">
        <f t="shared" si="1"/>
        <v>176</v>
      </c>
      <c r="E34" s="9" t="s">
        <v>244</v>
      </c>
      <c r="F34" t="s">
        <v>161</v>
      </c>
      <c r="G34">
        <v>0</v>
      </c>
      <c r="H34">
        <v>68</v>
      </c>
      <c r="I34">
        <v>55</v>
      </c>
      <c r="J34">
        <v>55</v>
      </c>
      <c r="K34">
        <v>60</v>
      </c>
      <c r="L34">
        <v>62</v>
      </c>
      <c r="M34">
        <f t="shared" si="2"/>
        <v>68</v>
      </c>
      <c r="N34" s="10" t="e">
        <f>IF(C34="D",VLOOKUP(M34,EinzelD!D_NDL,2,TRUE),VLOOKUP(M34,EinzelD!D_NDL,2,TRUE))</f>
        <v>#N/A</v>
      </c>
      <c r="O34">
        <f t="shared" si="3"/>
        <v>1</v>
      </c>
    </row>
    <row r="35" spans="1:15" ht="12.75">
      <c r="A35" s="2" t="s">
        <v>192</v>
      </c>
      <c r="B35" s="4">
        <f t="shared" si="0"/>
        <v>298</v>
      </c>
      <c r="C35" t="s">
        <v>12</v>
      </c>
      <c r="D35">
        <f t="shared" si="1"/>
        <v>178</v>
      </c>
      <c r="E35" s="9" t="s">
        <v>34</v>
      </c>
      <c r="F35" t="s">
        <v>18</v>
      </c>
      <c r="G35">
        <v>0</v>
      </c>
      <c r="H35">
        <v>64</v>
      </c>
      <c r="I35">
        <v>53</v>
      </c>
      <c r="J35">
        <v>60</v>
      </c>
      <c r="K35">
        <v>57</v>
      </c>
      <c r="L35">
        <v>64</v>
      </c>
      <c r="M35">
        <f t="shared" si="2"/>
        <v>64</v>
      </c>
      <c r="N35" s="10" t="e">
        <f>IF(C35="D",VLOOKUP(M35,EinzelD!D_NDL,2,TRUE),VLOOKUP(M35,EinzelD!D_NDL,2,TRUE))</f>
        <v>#N/A</v>
      </c>
      <c r="O35">
        <f t="shared" si="3"/>
        <v>1</v>
      </c>
    </row>
    <row r="36" spans="1:15" ht="12.75">
      <c r="A36" s="2" t="s">
        <v>303</v>
      </c>
      <c r="B36" s="4">
        <f t="shared" si="0"/>
        <v>295</v>
      </c>
      <c r="C36" t="s">
        <v>12</v>
      </c>
      <c r="D36">
        <f t="shared" si="1"/>
        <v>181</v>
      </c>
      <c r="E36" s="9" t="s">
        <v>135</v>
      </c>
      <c r="F36" t="s">
        <v>21</v>
      </c>
      <c r="G36">
        <v>60</v>
      </c>
      <c r="H36">
        <v>47</v>
      </c>
      <c r="I36">
        <v>65</v>
      </c>
      <c r="J36">
        <v>67</v>
      </c>
      <c r="K36">
        <v>0</v>
      </c>
      <c r="L36">
        <v>56</v>
      </c>
      <c r="M36">
        <f t="shared" si="2"/>
        <v>67</v>
      </c>
      <c r="N36" s="10" t="e">
        <f>IF(C36="D",VLOOKUP(M36,EinzelD!D_NDL,2,TRUE),VLOOKUP(M36,EinzelD!D_NDL,2,TRUE))</f>
        <v>#N/A</v>
      </c>
      <c r="O36">
        <f t="shared" si="3"/>
        <v>1</v>
      </c>
    </row>
    <row r="37" spans="1:15" ht="12.75">
      <c r="A37" s="2" t="s">
        <v>304</v>
      </c>
      <c r="B37" s="4">
        <f t="shared" si="0"/>
        <v>293</v>
      </c>
      <c r="C37" t="s">
        <v>12</v>
      </c>
      <c r="D37">
        <f t="shared" si="1"/>
        <v>183</v>
      </c>
      <c r="E37" s="9" t="s">
        <v>123</v>
      </c>
      <c r="F37" t="s">
        <v>21</v>
      </c>
      <c r="G37">
        <v>52</v>
      </c>
      <c r="H37">
        <v>65</v>
      </c>
      <c r="I37">
        <v>53</v>
      </c>
      <c r="J37">
        <v>63</v>
      </c>
      <c r="K37">
        <v>60</v>
      </c>
      <c r="L37">
        <v>0</v>
      </c>
      <c r="M37">
        <f t="shared" si="2"/>
        <v>65</v>
      </c>
      <c r="N37" s="10" t="e">
        <f>IF(C37="D",VLOOKUP(M37,EinzelD!D_NDL,2,TRUE),VLOOKUP(M37,EinzelD!D_NDL,2,TRUE))</f>
        <v>#N/A</v>
      </c>
      <c r="O37">
        <f t="shared" si="3"/>
        <v>1</v>
      </c>
    </row>
    <row r="38" spans="1:15" ht="12.75">
      <c r="A38" s="2" t="s">
        <v>182</v>
      </c>
      <c r="B38" s="4">
        <f t="shared" si="0"/>
        <v>283</v>
      </c>
      <c r="C38" t="s">
        <v>12</v>
      </c>
      <c r="D38">
        <f t="shared" si="1"/>
        <v>193</v>
      </c>
      <c r="E38" s="9" t="s">
        <v>26</v>
      </c>
      <c r="F38" t="s">
        <v>20</v>
      </c>
      <c r="G38">
        <v>0</v>
      </c>
      <c r="H38">
        <v>0</v>
      </c>
      <c r="I38">
        <v>68</v>
      </c>
      <c r="J38">
        <v>70</v>
      </c>
      <c r="K38">
        <v>72</v>
      </c>
      <c r="L38">
        <v>73</v>
      </c>
      <c r="M38">
        <f t="shared" si="2"/>
        <v>73</v>
      </c>
      <c r="N38" s="10" t="e">
        <f>IF(C38="D",VLOOKUP(M38,EinzelD!D_NDL,2,TRUE),VLOOKUP(M38,EinzelD!D_NDL,2,TRUE))</f>
        <v>#N/A</v>
      </c>
      <c r="O38">
        <f t="shared" si="3"/>
        <v>1</v>
      </c>
    </row>
    <row r="39" spans="1:15" ht="12.75">
      <c r="A39" s="2" t="s">
        <v>326</v>
      </c>
      <c r="B39" s="4">
        <f t="shared" si="0"/>
        <v>274</v>
      </c>
      <c r="C39" t="s">
        <v>12</v>
      </c>
      <c r="D39">
        <f t="shared" si="1"/>
        <v>202</v>
      </c>
      <c r="E39" s="9" t="s">
        <v>247</v>
      </c>
      <c r="F39" t="s">
        <v>18</v>
      </c>
      <c r="G39">
        <v>0</v>
      </c>
      <c r="H39">
        <v>68</v>
      </c>
      <c r="I39">
        <v>0</v>
      </c>
      <c r="J39">
        <v>65</v>
      </c>
      <c r="K39">
        <v>63</v>
      </c>
      <c r="L39">
        <v>78</v>
      </c>
      <c r="M39">
        <f t="shared" si="2"/>
        <v>78</v>
      </c>
      <c r="N39" s="10" t="e">
        <f>IF(C39="D",VLOOKUP(M39,EinzelD!D_NDL,2,TRUE),VLOOKUP(M39,EinzelD!D_NDL,2,TRUE))</f>
        <v>#N/A</v>
      </c>
      <c r="O39">
        <f t="shared" si="3"/>
        <v>1</v>
      </c>
    </row>
    <row r="40" spans="1:15" ht="12.75">
      <c r="A40" s="2" t="s">
        <v>305</v>
      </c>
      <c r="B40" s="4">
        <f t="shared" si="0"/>
        <v>259</v>
      </c>
      <c r="C40" t="s">
        <v>12</v>
      </c>
      <c r="D40">
        <f t="shared" si="1"/>
        <v>217</v>
      </c>
      <c r="E40" s="9" t="s">
        <v>40</v>
      </c>
      <c r="F40" t="s">
        <v>21</v>
      </c>
      <c r="G40">
        <v>50</v>
      </c>
      <c r="H40">
        <v>56</v>
      </c>
      <c r="I40">
        <v>46</v>
      </c>
      <c r="J40">
        <v>54</v>
      </c>
      <c r="K40">
        <v>53</v>
      </c>
      <c r="M40">
        <f t="shared" si="2"/>
        <v>56</v>
      </c>
      <c r="N40" s="10" t="e">
        <f>IF(C40="D",VLOOKUP(M40,EinzelD!D_NDL,2,TRUE),VLOOKUP(M40,EinzelD!D_NDL,2,TRUE))</f>
        <v>#N/A</v>
      </c>
      <c r="O40">
        <f t="shared" si="3"/>
        <v>0</v>
      </c>
    </row>
    <row r="41" spans="1:15" ht="12.75">
      <c r="A41" s="2" t="s">
        <v>306</v>
      </c>
      <c r="B41" s="4">
        <f t="shared" si="0"/>
        <v>251</v>
      </c>
      <c r="C41" t="s">
        <v>12</v>
      </c>
      <c r="D41">
        <f t="shared" si="1"/>
        <v>225</v>
      </c>
      <c r="E41" s="9" t="s">
        <v>29</v>
      </c>
      <c r="F41" t="s">
        <v>24</v>
      </c>
      <c r="G41">
        <v>58</v>
      </c>
      <c r="H41">
        <v>57</v>
      </c>
      <c r="I41">
        <v>63</v>
      </c>
      <c r="J41">
        <v>73</v>
      </c>
      <c r="K41">
        <v>0</v>
      </c>
      <c r="L41">
        <v>0</v>
      </c>
      <c r="M41">
        <f t="shared" si="2"/>
        <v>73</v>
      </c>
      <c r="N41" s="10" t="e">
        <f>IF(C41="D",VLOOKUP(M41,EinzelD!D_NDL,2,TRUE),VLOOKUP(M41,EinzelD!D_NDL,2,TRUE))</f>
        <v>#N/A</v>
      </c>
      <c r="O41">
        <f t="shared" si="3"/>
        <v>1</v>
      </c>
    </row>
    <row r="42" spans="1:15" ht="12.75">
      <c r="A42" s="2" t="s">
        <v>253</v>
      </c>
      <c r="B42" s="4">
        <f t="shared" si="0"/>
        <v>239</v>
      </c>
      <c r="C42" t="s">
        <v>12</v>
      </c>
      <c r="D42">
        <f t="shared" si="1"/>
        <v>237</v>
      </c>
      <c r="E42" s="9" t="s">
        <v>243</v>
      </c>
      <c r="F42" t="s">
        <v>161</v>
      </c>
      <c r="G42">
        <v>55</v>
      </c>
      <c r="H42">
        <v>0</v>
      </c>
      <c r="I42">
        <v>65</v>
      </c>
      <c r="J42">
        <v>0</v>
      </c>
      <c r="K42">
        <v>64</v>
      </c>
      <c r="L42">
        <v>55</v>
      </c>
      <c r="M42">
        <f t="shared" si="2"/>
        <v>65</v>
      </c>
      <c r="N42" s="10" t="e">
        <f>IF(C42="D",VLOOKUP(M42,EinzelD!D_NDL,2,TRUE),VLOOKUP(M42,EinzelD!D_NDL,2,TRUE))</f>
        <v>#N/A</v>
      </c>
      <c r="O42">
        <f t="shared" si="3"/>
        <v>1</v>
      </c>
    </row>
    <row r="43" spans="1:15" ht="12.75">
      <c r="A43" s="2" t="s">
        <v>345</v>
      </c>
      <c r="B43" s="4">
        <f t="shared" si="0"/>
        <v>150</v>
      </c>
      <c r="C43" t="s">
        <v>12</v>
      </c>
      <c r="D43">
        <f t="shared" si="1"/>
        <v>326</v>
      </c>
      <c r="E43" s="9" t="s">
        <v>245</v>
      </c>
      <c r="F43" t="s">
        <v>161</v>
      </c>
      <c r="G43">
        <v>58</v>
      </c>
      <c r="H43">
        <v>48</v>
      </c>
      <c r="I43">
        <v>0</v>
      </c>
      <c r="J43">
        <v>0</v>
      </c>
      <c r="K43">
        <v>0</v>
      </c>
      <c r="L43">
        <v>44</v>
      </c>
      <c r="M43">
        <f t="shared" si="2"/>
        <v>58</v>
      </c>
      <c r="N43" s="10" t="e">
        <f>IF(C43="D",VLOOKUP(M43,EinzelD!D_NDL,2,TRUE),VLOOKUP(M43,EinzelD!D_NDL,2,TRUE))</f>
        <v>#N/A</v>
      </c>
      <c r="O43">
        <f t="shared" si="3"/>
        <v>1</v>
      </c>
    </row>
    <row r="44" spans="1:15" ht="12.75">
      <c r="A44" s="2" t="s">
        <v>307</v>
      </c>
      <c r="B44" s="4">
        <f>G44+H44+I44+J44+K44+L44</f>
        <v>100</v>
      </c>
      <c r="C44" t="s">
        <v>12</v>
      </c>
      <c r="D44">
        <f t="shared" si="1"/>
        <v>376</v>
      </c>
      <c r="E44" s="9" t="s">
        <v>136</v>
      </c>
      <c r="F44" t="s">
        <v>21</v>
      </c>
      <c r="G44">
        <v>0</v>
      </c>
      <c r="H44">
        <v>0</v>
      </c>
      <c r="I44">
        <v>0</v>
      </c>
      <c r="J44">
        <v>0</v>
      </c>
      <c r="K44">
        <v>100</v>
      </c>
      <c r="L44">
        <v>0</v>
      </c>
      <c r="M44">
        <f t="shared" si="2"/>
        <v>100</v>
      </c>
      <c r="N44" s="2" t="str">
        <f>IF(C44="D",VLOOKUP(M44,EinzelD!D_NDL,2,TRUE),VLOOKUP(M44,EinzelD!D_NDL,2,TRUE))</f>
        <v>gold</v>
      </c>
      <c r="O44">
        <f t="shared" si="3"/>
        <v>1</v>
      </c>
    </row>
    <row r="45" spans="1:15" ht="12.75">
      <c r="A45" s="2" t="s">
        <v>328</v>
      </c>
      <c r="B45" s="4">
        <f t="shared" si="0"/>
        <v>57</v>
      </c>
      <c r="C45"/>
      <c r="D45">
        <f t="shared" si="1"/>
        <v>419</v>
      </c>
      <c r="E45" s="9" t="s">
        <v>274</v>
      </c>
      <c r="F45" t="s">
        <v>21</v>
      </c>
      <c r="G45">
        <v>0</v>
      </c>
      <c r="H45">
        <v>0</v>
      </c>
      <c r="I45">
        <v>0</v>
      </c>
      <c r="J45">
        <v>0</v>
      </c>
      <c r="K45">
        <v>0</v>
      </c>
      <c r="L45">
        <v>57</v>
      </c>
      <c r="M45">
        <f t="shared" si="2"/>
        <v>57</v>
      </c>
      <c r="N45" s="10" t="e">
        <f>IF(C45="D",VLOOKUP(M45,EinzelD!D_NDL,2,TRUE),VLOOKUP(M45,EinzelD!D_NDL,2,TRUE))</f>
        <v>#N/A</v>
      </c>
      <c r="O45">
        <f t="shared" si="3"/>
        <v>1</v>
      </c>
    </row>
    <row r="46" spans="1:15" ht="12.75">
      <c r="A46" s="2"/>
      <c r="B46" s="4">
        <f t="shared" si="0"/>
        <v>0</v>
      </c>
      <c r="C46" t="s">
        <v>12</v>
      </c>
      <c r="D46">
        <f t="shared" si="1"/>
        <v>476</v>
      </c>
      <c r="E46" s="9" t="s">
        <v>275</v>
      </c>
      <c r="F46" t="s">
        <v>24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f t="shared" si="2"/>
        <v>0</v>
      </c>
      <c r="N46" s="10" t="e">
        <f>IF(C46="D",VLOOKUP(M46,EinzelD!D_NDL,2,TRUE),VLOOKUP(M46,EinzelD!D_NDL,2,TRUE))</f>
        <v>#N/A</v>
      </c>
      <c r="O46">
        <f t="shared" si="3"/>
        <v>1</v>
      </c>
    </row>
    <row r="47" spans="1:15" ht="12.75">
      <c r="A47" s="2"/>
      <c r="B47" s="4">
        <f t="shared" si="0"/>
        <v>0</v>
      </c>
      <c r="C47" t="s">
        <v>12</v>
      </c>
      <c r="D47">
        <f t="shared" si="1"/>
        <v>476</v>
      </c>
      <c r="E47" s="9" t="s">
        <v>167</v>
      </c>
      <c r="F47" t="s">
        <v>21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f t="shared" si="2"/>
        <v>0</v>
      </c>
      <c r="N47" s="10" t="e">
        <f>IF(C47="D",VLOOKUP(M47,EinzelD!D_NDL,2,TRUE),VLOOKUP(M47,EinzelD!D_NDL,2,TRUE))</f>
        <v>#N/A</v>
      </c>
      <c r="O47">
        <f t="shared" si="3"/>
        <v>1</v>
      </c>
    </row>
    <row r="48" spans="1:15" ht="12.75">
      <c r="A48" s="2"/>
      <c r="B48" s="4">
        <f t="shared" si="0"/>
        <v>0</v>
      </c>
      <c r="C48" t="s">
        <v>12</v>
      </c>
      <c r="D48">
        <f t="shared" si="1"/>
        <v>476</v>
      </c>
      <c r="E48" s="9" t="s">
        <v>276</v>
      </c>
      <c r="F48" t="s">
        <v>24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f t="shared" si="2"/>
        <v>0</v>
      </c>
      <c r="N48" s="10" t="e">
        <f>IF(C48="D",VLOOKUP(M48,EinzelD!D_NDL,2,TRUE),VLOOKUP(M48,EinzelD!D_NDL,2,TRUE))</f>
        <v>#N/A</v>
      </c>
      <c r="O48">
        <f t="shared" si="3"/>
        <v>1</v>
      </c>
    </row>
    <row r="49" spans="1:15" ht="12.75">
      <c r="A49" s="2"/>
      <c r="B49" s="4">
        <f t="shared" si="0"/>
        <v>0</v>
      </c>
      <c r="C49" t="s">
        <v>12</v>
      </c>
      <c r="D49">
        <f t="shared" si="1"/>
        <v>476</v>
      </c>
      <c r="E49" s="9" t="s">
        <v>273</v>
      </c>
      <c r="F49" t="s">
        <v>21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f t="shared" si="2"/>
        <v>0</v>
      </c>
      <c r="N49" s="10" t="e">
        <f>IF(C49="D",VLOOKUP(M49,EinzelD!D_NDL,2,TRUE),VLOOKUP(M49,EinzelD!D_NDL,2,TRUE))</f>
        <v>#N/A</v>
      </c>
      <c r="O49">
        <f t="shared" si="3"/>
        <v>1</v>
      </c>
    </row>
    <row r="50" spans="1:15" ht="12.75">
      <c r="A50" s="2"/>
      <c r="B50" s="4">
        <f t="shared" si="0"/>
        <v>0</v>
      </c>
      <c r="C50" t="s">
        <v>12</v>
      </c>
      <c r="D50">
        <f t="shared" si="1"/>
        <v>476</v>
      </c>
      <c r="E50" s="9" t="s">
        <v>143</v>
      </c>
      <c r="F50" t="s">
        <v>18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f t="shared" si="2"/>
        <v>0</v>
      </c>
      <c r="N50" s="10" t="e">
        <f>IF(C50="D",VLOOKUP(M50,EinzelD!D_NDL,2,TRUE),VLOOKUP(M50,EinzelD!D_NDL,2,TRUE))</f>
        <v>#N/A</v>
      </c>
      <c r="O50">
        <f t="shared" si="3"/>
        <v>1</v>
      </c>
    </row>
    <row r="51" spans="1:15" ht="12.75">
      <c r="A51" s="2"/>
      <c r="B51" s="4">
        <f t="shared" si="0"/>
        <v>0</v>
      </c>
      <c r="C51" t="s">
        <v>12</v>
      </c>
      <c r="D51">
        <f t="shared" si="1"/>
        <v>476</v>
      </c>
      <c r="E51" s="9" t="s">
        <v>212</v>
      </c>
      <c r="F51" t="s">
        <v>24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f t="shared" si="2"/>
        <v>0</v>
      </c>
      <c r="N51" s="10" t="e">
        <f>IF(C51="D",VLOOKUP(M51,EinzelD!D_NDL,2,TRUE),VLOOKUP(M51,EinzelD!D_NDL,2,TRUE))</f>
        <v>#N/A</v>
      </c>
      <c r="O51">
        <f t="shared" si="3"/>
        <v>1</v>
      </c>
    </row>
    <row r="52" spans="2:4" ht="12.75">
      <c r="B52" s="4">
        <v>47</v>
      </c>
      <c r="C52" s="5"/>
      <c r="D52" s="5" t="s">
        <v>121</v>
      </c>
    </row>
    <row r="55" spans="2:4" ht="12.75">
      <c r="B55" s="4">
        <f>SUM(B5:B50)</f>
        <v>13814</v>
      </c>
      <c r="D55" s="3" t="s">
        <v>256</v>
      </c>
    </row>
  </sheetData>
  <autoFilter ref="B4:N55"/>
  <mergeCells count="3">
    <mergeCell ref="B1:N1"/>
    <mergeCell ref="B2:N2"/>
    <mergeCell ref="B3:N3"/>
  </mergeCells>
  <printOptions/>
  <pageMargins left="0.6692913385826772" right="0.5511811023622047" top="0.5118110236220472" bottom="0.7480314960629921" header="0.4724409448818898" footer="0.5118110236220472"/>
  <pageSetup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2"/>
  <sheetViews>
    <sheetView workbookViewId="0" topLeftCell="A1">
      <pane ySplit="4" topLeftCell="BM5" activePane="bottomLeft" state="frozen"/>
      <selection pane="topLeft" activeCell="A1" sqref="A1"/>
      <selection pane="bottomLeft" activeCell="P1" sqref="P1"/>
    </sheetView>
  </sheetViews>
  <sheetFormatPr defaultColWidth="11.421875" defaultRowHeight="12.75"/>
  <cols>
    <col min="1" max="1" width="5.00390625" style="0" customWidth="1"/>
    <col min="2" max="2" width="6.00390625" style="4" customWidth="1"/>
    <col min="3" max="3" width="3.7109375" style="2" hidden="1" customWidth="1"/>
    <col min="4" max="4" width="4.8515625" style="3" customWidth="1"/>
    <col min="5" max="6" width="20.7109375" style="0" customWidth="1"/>
    <col min="7" max="13" width="4.7109375" style="0" customWidth="1"/>
    <col min="14" max="14" width="6.7109375" style="2" customWidth="1"/>
  </cols>
  <sheetData>
    <row r="1" spans="2:15" ht="30" customHeight="1">
      <c r="B1" s="11" t="s">
        <v>259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t="s">
        <v>248</v>
      </c>
    </row>
    <row r="2" spans="2:14" ht="12" customHeight="1">
      <c r="B2" s="12" t="s">
        <v>119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2:14" ht="12" customHeight="1">
      <c r="B3" s="12" t="str">
        <f>VLOOKUP(COUNT(TEAMD!G5:L5),TagTab,2,FALSE)</f>
        <v>6. Durchgang: 22./23.Januar 2005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32.25" thickBot="1">
      <c r="A4" s="7" t="s">
        <v>0</v>
      </c>
      <c r="B4" s="7" t="s">
        <v>4</v>
      </c>
      <c r="C4" s="7" t="s">
        <v>3</v>
      </c>
      <c r="D4" s="7" t="s">
        <v>194</v>
      </c>
      <c r="E4" s="8" t="s">
        <v>1</v>
      </c>
      <c r="F4" s="8" t="s">
        <v>2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14</v>
      </c>
      <c r="N4" s="8" t="s">
        <v>13</v>
      </c>
    </row>
    <row r="5" spans="1:15" ht="12.75">
      <c r="A5" s="4" t="s">
        <v>15</v>
      </c>
      <c r="B5">
        <f aca="true" t="shared" si="0" ref="B5:B36">G5+H5+I5+J5+K5+L5</f>
        <v>448</v>
      </c>
      <c r="C5" t="s">
        <v>11</v>
      </c>
      <c r="D5">
        <f aca="true" t="shared" si="1" ref="D5:D36">$B$5-B5</f>
        <v>0</v>
      </c>
      <c r="E5" s="9" t="s">
        <v>47</v>
      </c>
      <c r="F5" t="s">
        <v>20</v>
      </c>
      <c r="G5">
        <v>77</v>
      </c>
      <c r="H5">
        <v>72</v>
      </c>
      <c r="I5">
        <v>64</v>
      </c>
      <c r="J5">
        <v>88</v>
      </c>
      <c r="K5">
        <v>75</v>
      </c>
      <c r="L5">
        <v>72</v>
      </c>
      <c r="M5">
        <f aca="true" t="shared" si="2" ref="M5:M68">IF(ISBLANK(F5),0,MAX(G5,H5,I5,J5,K5,L5))</f>
        <v>88</v>
      </c>
      <c r="N5" s="2" t="str">
        <f>IF(C5="D",VLOOKUP(M5,[0]!D_NDL,2,TRUE),VLOOKUP(M5,[0]!H_NDL,4,TRUE))</f>
        <v>gold</v>
      </c>
      <c r="O5">
        <f>IF(COUNT(G5:L5)=6,1,0)</f>
        <v>1</v>
      </c>
    </row>
    <row r="6" spans="1:15" ht="12.75">
      <c r="A6" s="4" t="s">
        <v>16</v>
      </c>
      <c r="B6">
        <f t="shared" si="0"/>
        <v>424</v>
      </c>
      <c r="C6" t="s">
        <v>11</v>
      </c>
      <c r="D6">
        <f t="shared" si="1"/>
        <v>24</v>
      </c>
      <c r="E6" s="9" t="s">
        <v>50</v>
      </c>
      <c r="F6" t="s">
        <v>20</v>
      </c>
      <c r="G6">
        <v>74</v>
      </c>
      <c r="H6">
        <v>69</v>
      </c>
      <c r="I6">
        <v>65</v>
      </c>
      <c r="J6">
        <v>81</v>
      </c>
      <c r="K6">
        <v>62</v>
      </c>
      <c r="L6">
        <v>73</v>
      </c>
      <c r="M6">
        <f t="shared" si="2"/>
        <v>81</v>
      </c>
      <c r="N6" s="2" t="str">
        <f>IF(C6="D",VLOOKUP(M6,[0]!D_NDL,2,TRUE),VLOOKUP(M6,[0]!H_NDL,4,TRUE))</f>
        <v>silber</v>
      </c>
      <c r="O6">
        <f aca="true" t="shared" si="3" ref="O6:O69">IF(COUNT(G6:L6)=6,1,0)</f>
        <v>1</v>
      </c>
    </row>
    <row r="7" spans="1:15" ht="12.75">
      <c r="A7" s="4" t="s">
        <v>19</v>
      </c>
      <c r="B7">
        <f t="shared" si="0"/>
        <v>422</v>
      </c>
      <c r="C7" t="s">
        <v>11</v>
      </c>
      <c r="D7">
        <f t="shared" si="1"/>
        <v>26</v>
      </c>
      <c r="E7" s="9" t="s">
        <v>43</v>
      </c>
      <c r="F7" t="s">
        <v>78</v>
      </c>
      <c r="G7">
        <v>65</v>
      </c>
      <c r="H7">
        <v>69</v>
      </c>
      <c r="I7">
        <v>84</v>
      </c>
      <c r="J7">
        <v>75</v>
      </c>
      <c r="K7">
        <v>63</v>
      </c>
      <c r="L7">
        <v>66</v>
      </c>
      <c r="M7">
        <f t="shared" si="2"/>
        <v>84</v>
      </c>
      <c r="N7" s="2" t="str">
        <f>IF(C7="D",VLOOKUP(M7,[0]!D_NDL,2,TRUE),VLOOKUP(M7,[0]!H_NDL,4,TRUE))</f>
        <v>silber</v>
      </c>
      <c r="O7">
        <f t="shared" si="3"/>
        <v>1</v>
      </c>
    </row>
    <row r="8" spans="1:15" ht="12.75">
      <c r="A8" s="4" t="s">
        <v>146</v>
      </c>
      <c r="B8">
        <f t="shared" si="0"/>
        <v>420</v>
      </c>
      <c r="C8" t="s">
        <v>11</v>
      </c>
      <c r="D8">
        <f t="shared" si="1"/>
        <v>28</v>
      </c>
      <c r="E8" s="9" t="s">
        <v>343</v>
      </c>
      <c r="F8" t="s">
        <v>45</v>
      </c>
      <c r="G8">
        <v>58</v>
      </c>
      <c r="H8">
        <v>63</v>
      </c>
      <c r="I8">
        <v>86</v>
      </c>
      <c r="J8">
        <v>61</v>
      </c>
      <c r="K8">
        <v>76</v>
      </c>
      <c r="L8">
        <v>76</v>
      </c>
      <c r="M8">
        <f t="shared" si="2"/>
        <v>86</v>
      </c>
      <c r="N8" s="2" t="str">
        <f>IF(C8="D",VLOOKUP(M8,[0]!D_NDL,2,TRUE),VLOOKUP(M8,[0]!H_NDL,4,TRUE))</f>
        <v>gold</v>
      </c>
      <c r="O8">
        <f t="shared" si="3"/>
        <v>1</v>
      </c>
    </row>
    <row r="9" spans="1:15" ht="12.75">
      <c r="A9" s="4" t="s">
        <v>147</v>
      </c>
      <c r="B9">
        <f t="shared" si="0"/>
        <v>419</v>
      </c>
      <c r="C9" t="s">
        <v>11</v>
      </c>
      <c r="D9">
        <f t="shared" si="1"/>
        <v>29</v>
      </c>
      <c r="E9" s="9" t="s">
        <v>382</v>
      </c>
      <c r="F9" t="s">
        <v>32</v>
      </c>
      <c r="G9">
        <v>62</v>
      </c>
      <c r="H9">
        <v>80</v>
      </c>
      <c r="I9">
        <v>70</v>
      </c>
      <c r="J9">
        <v>82</v>
      </c>
      <c r="K9">
        <v>64</v>
      </c>
      <c r="L9">
        <v>61</v>
      </c>
      <c r="M9">
        <f t="shared" si="2"/>
        <v>82</v>
      </c>
      <c r="N9" s="2" t="str">
        <f>IF(C9="D",VLOOKUP(M9,[0]!D_NDL,2,TRUE),VLOOKUP(M9,[0]!H_NDL,4,TRUE))</f>
        <v>silber</v>
      </c>
      <c r="O9">
        <f t="shared" si="3"/>
        <v>1</v>
      </c>
    </row>
    <row r="10" spans="1:15" ht="12.75">
      <c r="A10" s="4" t="s">
        <v>187</v>
      </c>
      <c r="B10">
        <f t="shared" si="0"/>
        <v>416</v>
      </c>
      <c r="C10" t="s">
        <v>11</v>
      </c>
      <c r="D10">
        <f t="shared" si="1"/>
        <v>32</v>
      </c>
      <c r="E10" s="9" t="s">
        <v>53</v>
      </c>
      <c r="F10" t="s">
        <v>54</v>
      </c>
      <c r="G10">
        <v>65</v>
      </c>
      <c r="H10">
        <v>65</v>
      </c>
      <c r="I10">
        <v>83</v>
      </c>
      <c r="J10">
        <v>66</v>
      </c>
      <c r="K10">
        <v>71</v>
      </c>
      <c r="L10">
        <v>66</v>
      </c>
      <c r="M10">
        <f t="shared" si="2"/>
        <v>83</v>
      </c>
      <c r="N10" s="2" t="str">
        <f>IF(C10="D",VLOOKUP(M10,[0]!D_NDL,2,TRUE),VLOOKUP(M10,[0]!H_NDL,4,TRUE))</f>
        <v>silber</v>
      </c>
      <c r="O10">
        <f t="shared" si="3"/>
        <v>1</v>
      </c>
    </row>
    <row r="11" spans="1:15" ht="12.75">
      <c r="A11" s="4"/>
      <c r="B11">
        <f t="shared" si="0"/>
        <v>416</v>
      </c>
      <c r="C11" t="s">
        <v>11</v>
      </c>
      <c r="D11">
        <f t="shared" si="1"/>
        <v>32</v>
      </c>
      <c r="E11" s="9" t="s">
        <v>181</v>
      </c>
      <c r="F11" t="s">
        <v>42</v>
      </c>
      <c r="G11">
        <v>69</v>
      </c>
      <c r="H11">
        <v>66</v>
      </c>
      <c r="I11">
        <v>70</v>
      </c>
      <c r="J11">
        <v>73</v>
      </c>
      <c r="K11">
        <v>65</v>
      </c>
      <c r="L11">
        <v>73</v>
      </c>
      <c r="M11">
        <f t="shared" si="2"/>
        <v>73</v>
      </c>
      <c r="N11" s="10" t="e">
        <f>IF(C11="D",VLOOKUP(M11,[0]!D_NDL,2,TRUE),VLOOKUP(M11,[0]!H_NDL,4,TRUE))</f>
        <v>#N/A</v>
      </c>
      <c r="O11">
        <f t="shared" si="3"/>
        <v>1</v>
      </c>
    </row>
    <row r="12" spans="1:15" ht="12.75">
      <c r="A12" s="4" t="s">
        <v>196</v>
      </c>
      <c r="B12">
        <f t="shared" si="0"/>
        <v>413</v>
      </c>
      <c r="C12" t="s">
        <v>11</v>
      </c>
      <c r="D12">
        <f t="shared" si="1"/>
        <v>35</v>
      </c>
      <c r="E12" s="9" t="s">
        <v>281</v>
      </c>
      <c r="F12" t="s">
        <v>20</v>
      </c>
      <c r="G12">
        <v>68</v>
      </c>
      <c r="H12">
        <v>73</v>
      </c>
      <c r="I12">
        <v>64</v>
      </c>
      <c r="J12">
        <v>74</v>
      </c>
      <c r="K12">
        <v>64</v>
      </c>
      <c r="L12">
        <v>70</v>
      </c>
      <c r="M12">
        <f t="shared" si="2"/>
        <v>74</v>
      </c>
      <c r="N12" s="10" t="e">
        <f>IF(C12="D",VLOOKUP(M12,[0]!D_NDL,2,TRUE),VLOOKUP(M12,[0]!H_NDL,4,TRUE))</f>
        <v>#N/A</v>
      </c>
      <c r="O12">
        <f t="shared" si="3"/>
        <v>1</v>
      </c>
    </row>
    <row r="13" spans="1:15" ht="12.75">
      <c r="A13" s="4" t="s">
        <v>188</v>
      </c>
      <c r="B13">
        <f t="shared" si="0"/>
        <v>403</v>
      </c>
      <c r="C13" t="s">
        <v>11</v>
      </c>
      <c r="D13">
        <f t="shared" si="1"/>
        <v>45</v>
      </c>
      <c r="E13" s="9" t="s">
        <v>59</v>
      </c>
      <c r="F13" t="s">
        <v>32</v>
      </c>
      <c r="G13">
        <v>63</v>
      </c>
      <c r="H13">
        <v>76</v>
      </c>
      <c r="I13">
        <v>64</v>
      </c>
      <c r="J13">
        <v>84</v>
      </c>
      <c r="K13">
        <v>60</v>
      </c>
      <c r="L13">
        <v>56</v>
      </c>
      <c r="M13">
        <f t="shared" si="2"/>
        <v>84</v>
      </c>
      <c r="N13" s="2" t="str">
        <f>IF(C13="D",VLOOKUP(M13,[0]!D_NDL,2,TRUE),VLOOKUP(M13,[0]!H_NDL,4,TRUE))</f>
        <v>silber</v>
      </c>
      <c r="O13">
        <f t="shared" si="3"/>
        <v>1</v>
      </c>
    </row>
    <row r="14" spans="1:15" ht="12.75">
      <c r="A14" s="4" t="s">
        <v>203</v>
      </c>
      <c r="B14">
        <f t="shared" si="0"/>
        <v>400</v>
      </c>
      <c r="C14" t="s">
        <v>11</v>
      </c>
      <c r="D14">
        <f t="shared" si="1"/>
        <v>48</v>
      </c>
      <c r="E14" s="9" t="s">
        <v>58</v>
      </c>
      <c r="F14" t="s">
        <v>49</v>
      </c>
      <c r="G14">
        <v>56</v>
      </c>
      <c r="H14">
        <v>70</v>
      </c>
      <c r="I14">
        <v>67</v>
      </c>
      <c r="J14">
        <v>70</v>
      </c>
      <c r="K14">
        <v>69</v>
      </c>
      <c r="L14">
        <v>68</v>
      </c>
      <c r="M14">
        <f t="shared" si="2"/>
        <v>70</v>
      </c>
      <c r="N14" s="10" t="e">
        <f>IF(C14="D",VLOOKUP(M14,[0]!D_NDL,2,TRUE),VLOOKUP(M14,[0]!H_NDL,4,TRUE))</f>
        <v>#N/A</v>
      </c>
      <c r="O14">
        <f t="shared" si="3"/>
        <v>1</v>
      </c>
    </row>
    <row r="15" spans="1:15" ht="12.75">
      <c r="A15" s="4"/>
      <c r="B15">
        <f t="shared" si="0"/>
        <v>400</v>
      </c>
      <c r="C15" t="s">
        <v>11</v>
      </c>
      <c r="D15">
        <f t="shared" si="1"/>
        <v>48</v>
      </c>
      <c r="E15" s="9" t="s">
        <v>68</v>
      </c>
      <c r="F15" t="s">
        <v>49</v>
      </c>
      <c r="G15">
        <v>65</v>
      </c>
      <c r="H15">
        <v>68</v>
      </c>
      <c r="I15">
        <v>60</v>
      </c>
      <c r="J15">
        <v>73</v>
      </c>
      <c r="K15">
        <v>63</v>
      </c>
      <c r="L15">
        <v>71</v>
      </c>
      <c r="M15">
        <f t="shared" si="2"/>
        <v>73</v>
      </c>
      <c r="N15" s="10" t="e">
        <f>IF(C15="D",VLOOKUP(M15,[0]!D_NDL,2,TRUE),VLOOKUP(M15,[0]!H_NDL,4,TRUE))</f>
        <v>#N/A</v>
      </c>
      <c r="O15">
        <f t="shared" si="3"/>
        <v>1</v>
      </c>
    </row>
    <row r="16" spans="1:15" ht="12.75">
      <c r="A16" s="4" t="s">
        <v>197</v>
      </c>
      <c r="B16">
        <f t="shared" si="0"/>
        <v>398</v>
      </c>
      <c r="C16" t="s">
        <v>11</v>
      </c>
      <c r="D16">
        <f t="shared" si="1"/>
        <v>50</v>
      </c>
      <c r="E16" s="9" t="s">
        <v>226</v>
      </c>
      <c r="F16" t="s">
        <v>49</v>
      </c>
      <c r="G16">
        <v>65</v>
      </c>
      <c r="H16">
        <v>83</v>
      </c>
      <c r="I16">
        <v>69</v>
      </c>
      <c r="J16">
        <v>63</v>
      </c>
      <c r="K16">
        <v>56</v>
      </c>
      <c r="L16">
        <v>62</v>
      </c>
      <c r="M16">
        <f t="shared" si="2"/>
        <v>83</v>
      </c>
      <c r="N16" s="2" t="str">
        <f>IF(C16="D",VLOOKUP(M16,[0]!D_NDL,2,TRUE),VLOOKUP(M16,[0]!H_NDL,4,TRUE))</f>
        <v>silber</v>
      </c>
      <c r="O16">
        <f t="shared" si="3"/>
        <v>1</v>
      </c>
    </row>
    <row r="17" spans="1:15" ht="12.75">
      <c r="A17" s="4"/>
      <c r="B17">
        <f t="shared" si="0"/>
        <v>398</v>
      </c>
      <c r="C17" t="s">
        <v>11</v>
      </c>
      <c r="D17">
        <f t="shared" si="1"/>
        <v>50</v>
      </c>
      <c r="E17" s="9" t="s">
        <v>52</v>
      </c>
      <c r="F17" t="s">
        <v>49</v>
      </c>
      <c r="G17">
        <v>61</v>
      </c>
      <c r="H17">
        <v>66</v>
      </c>
      <c r="I17">
        <v>74</v>
      </c>
      <c r="J17">
        <v>68</v>
      </c>
      <c r="K17">
        <v>63</v>
      </c>
      <c r="L17">
        <v>66</v>
      </c>
      <c r="M17">
        <f t="shared" si="2"/>
        <v>74</v>
      </c>
      <c r="N17" s="10" t="e">
        <f>IF(C17="D",VLOOKUP(M17,[0]!D_NDL,2,TRUE),VLOOKUP(M17,[0]!H_NDL,4,TRUE))</f>
        <v>#N/A</v>
      </c>
      <c r="O17">
        <f t="shared" si="3"/>
        <v>1</v>
      </c>
    </row>
    <row r="18" spans="1:15" ht="12.75">
      <c r="A18" s="4" t="s">
        <v>190</v>
      </c>
      <c r="B18">
        <f t="shared" si="0"/>
        <v>393</v>
      </c>
      <c r="C18" t="s">
        <v>11</v>
      </c>
      <c r="D18">
        <f t="shared" si="1"/>
        <v>55</v>
      </c>
      <c r="E18" s="9" t="s">
        <v>64</v>
      </c>
      <c r="F18" t="s">
        <v>32</v>
      </c>
      <c r="G18">
        <v>68</v>
      </c>
      <c r="H18">
        <v>71</v>
      </c>
      <c r="I18">
        <v>66</v>
      </c>
      <c r="J18">
        <v>67</v>
      </c>
      <c r="K18">
        <v>64</v>
      </c>
      <c r="L18">
        <v>57</v>
      </c>
      <c r="M18">
        <f t="shared" si="2"/>
        <v>71</v>
      </c>
      <c r="N18" s="10" t="e">
        <f>IF(C18="D",VLOOKUP(M18,[0]!D_NDL,2,TRUE),VLOOKUP(M18,[0]!H_NDL,4,TRUE))</f>
        <v>#N/A</v>
      </c>
      <c r="O18">
        <f t="shared" si="3"/>
        <v>1</v>
      </c>
    </row>
    <row r="19" spans="1:15" ht="12.75">
      <c r="A19" s="4"/>
      <c r="B19">
        <f t="shared" si="0"/>
        <v>393</v>
      </c>
      <c r="C19" t="s">
        <v>11</v>
      </c>
      <c r="D19">
        <f t="shared" si="1"/>
        <v>55</v>
      </c>
      <c r="E19" s="9" t="s">
        <v>44</v>
      </c>
      <c r="F19" t="s">
        <v>45</v>
      </c>
      <c r="G19">
        <v>60</v>
      </c>
      <c r="H19">
        <v>57</v>
      </c>
      <c r="I19">
        <v>70</v>
      </c>
      <c r="J19">
        <v>66</v>
      </c>
      <c r="K19">
        <v>71</v>
      </c>
      <c r="L19">
        <v>69</v>
      </c>
      <c r="M19">
        <f t="shared" si="2"/>
        <v>71</v>
      </c>
      <c r="N19" s="10" t="e">
        <f>IF(C19="D",VLOOKUP(M19,[0]!D_NDL,2,TRUE),VLOOKUP(M19,[0]!H_NDL,4,TRUE))</f>
        <v>#N/A</v>
      </c>
      <c r="O19">
        <f t="shared" si="3"/>
        <v>1</v>
      </c>
    </row>
    <row r="20" spans="1:15" ht="12.75">
      <c r="A20" s="4"/>
      <c r="B20">
        <f t="shared" si="0"/>
        <v>393</v>
      </c>
      <c r="C20" t="s">
        <v>11</v>
      </c>
      <c r="D20">
        <f t="shared" si="1"/>
        <v>55</v>
      </c>
      <c r="E20" s="9" t="s">
        <v>175</v>
      </c>
      <c r="F20" t="s">
        <v>173</v>
      </c>
      <c r="G20">
        <v>58</v>
      </c>
      <c r="H20">
        <v>72</v>
      </c>
      <c r="I20">
        <v>62</v>
      </c>
      <c r="J20">
        <v>58</v>
      </c>
      <c r="K20">
        <v>71</v>
      </c>
      <c r="L20">
        <v>72</v>
      </c>
      <c r="M20">
        <f t="shared" si="2"/>
        <v>72</v>
      </c>
      <c r="N20" s="10" t="e">
        <f>IF(C20="D",VLOOKUP(M20,[0]!D_NDL,2,TRUE),VLOOKUP(M20,[0]!H_NDL,4,TRUE))</f>
        <v>#N/A</v>
      </c>
      <c r="O20">
        <f t="shared" si="3"/>
        <v>1</v>
      </c>
    </row>
    <row r="21" spans="1:15" ht="12.75">
      <c r="A21" s="4" t="s">
        <v>183</v>
      </c>
      <c r="B21">
        <f t="shared" si="0"/>
        <v>392</v>
      </c>
      <c r="C21" t="s">
        <v>11</v>
      </c>
      <c r="D21">
        <f t="shared" si="1"/>
        <v>56</v>
      </c>
      <c r="E21" s="9" t="s">
        <v>172</v>
      </c>
      <c r="F21" t="s">
        <v>21</v>
      </c>
      <c r="G21">
        <v>65</v>
      </c>
      <c r="H21">
        <v>62</v>
      </c>
      <c r="I21">
        <v>76</v>
      </c>
      <c r="J21">
        <v>60</v>
      </c>
      <c r="K21">
        <v>65</v>
      </c>
      <c r="L21">
        <v>64</v>
      </c>
      <c r="M21">
        <f t="shared" si="2"/>
        <v>76</v>
      </c>
      <c r="N21" s="2" t="str">
        <f>IF(C21="D",VLOOKUP(M21,[0]!D_NDL,2,TRUE),VLOOKUP(M21,[0]!H_NDL,4,TRUE))</f>
        <v>bronze</v>
      </c>
      <c r="O21">
        <f t="shared" si="3"/>
        <v>1</v>
      </c>
    </row>
    <row r="22" spans="1:15" ht="12.75">
      <c r="A22" s="4" t="s">
        <v>149</v>
      </c>
      <c r="B22">
        <f t="shared" si="0"/>
        <v>391</v>
      </c>
      <c r="C22" t="s">
        <v>11</v>
      </c>
      <c r="D22">
        <f t="shared" si="1"/>
        <v>57</v>
      </c>
      <c r="E22" s="9" t="s">
        <v>46</v>
      </c>
      <c r="F22" t="s">
        <v>20</v>
      </c>
      <c r="G22">
        <v>60</v>
      </c>
      <c r="H22">
        <v>65</v>
      </c>
      <c r="I22">
        <v>64</v>
      </c>
      <c r="J22">
        <v>77</v>
      </c>
      <c r="K22">
        <v>64</v>
      </c>
      <c r="L22">
        <v>61</v>
      </c>
      <c r="M22">
        <f t="shared" si="2"/>
        <v>77</v>
      </c>
      <c r="N22" s="2" t="str">
        <f>IF(C22="D",VLOOKUP(M22,[0]!D_NDL,2,TRUE),VLOOKUP(M22,[0]!H_NDL,4,TRUE))</f>
        <v>bronze</v>
      </c>
      <c r="O22">
        <f t="shared" si="3"/>
        <v>1</v>
      </c>
    </row>
    <row r="23" spans="1:15" ht="12.75">
      <c r="A23" s="4" t="s">
        <v>249</v>
      </c>
      <c r="B23">
        <f t="shared" si="0"/>
        <v>389</v>
      </c>
      <c r="C23" t="s">
        <v>11</v>
      </c>
      <c r="D23">
        <f t="shared" si="1"/>
        <v>59</v>
      </c>
      <c r="E23" s="9" t="s">
        <v>55</v>
      </c>
      <c r="F23" t="s">
        <v>32</v>
      </c>
      <c r="G23">
        <v>68</v>
      </c>
      <c r="H23">
        <v>61</v>
      </c>
      <c r="I23">
        <v>66</v>
      </c>
      <c r="J23">
        <v>68</v>
      </c>
      <c r="K23">
        <v>66</v>
      </c>
      <c r="L23">
        <v>60</v>
      </c>
      <c r="M23">
        <f t="shared" si="2"/>
        <v>68</v>
      </c>
      <c r="N23" s="10" t="e">
        <f>IF(C23="D",VLOOKUP(M23,[0]!D_NDL,2,TRUE),VLOOKUP(M23,[0]!H_NDL,4,TRUE))</f>
        <v>#N/A</v>
      </c>
      <c r="O23">
        <f t="shared" si="3"/>
        <v>1</v>
      </c>
    </row>
    <row r="24" spans="1:15" ht="12.75">
      <c r="A24" s="4"/>
      <c r="B24">
        <f t="shared" si="0"/>
        <v>389</v>
      </c>
      <c r="C24" t="s">
        <v>11</v>
      </c>
      <c r="D24">
        <f t="shared" si="1"/>
        <v>59</v>
      </c>
      <c r="E24" s="9" t="s">
        <v>71</v>
      </c>
      <c r="F24" t="s">
        <v>49</v>
      </c>
      <c r="G24">
        <v>54</v>
      </c>
      <c r="H24">
        <v>76</v>
      </c>
      <c r="I24">
        <v>61</v>
      </c>
      <c r="J24">
        <v>70</v>
      </c>
      <c r="K24">
        <v>64</v>
      </c>
      <c r="L24">
        <v>64</v>
      </c>
      <c r="M24">
        <f t="shared" si="2"/>
        <v>76</v>
      </c>
      <c r="N24" s="2" t="str">
        <f>IF(C24="D",VLOOKUP(M24,[0]!D_NDL,2,TRUE),VLOOKUP(M24,[0]!H_NDL,4,TRUE))</f>
        <v>bronze</v>
      </c>
      <c r="O24">
        <f t="shared" si="3"/>
        <v>1</v>
      </c>
    </row>
    <row r="25" spans="1:15" ht="12.75">
      <c r="A25" s="4" t="s">
        <v>360</v>
      </c>
      <c r="B25">
        <f t="shared" si="0"/>
        <v>386</v>
      </c>
      <c r="C25" t="s">
        <v>11</v>
      </c>
      <c r="D25">
        <f t="shared" si="1"/>
        <v>62</v>
      </c>
      <c r="E25" s="9" t="s">
        <v>132</v>
      </c>
      <c r="F25" t="s">
        <v>24</v>
      </c>
      <c r="G25">
        <v>61</v>
      </c>
      <c r="H25">
        <v>71</v>
      </c>
      <c r="I25">
        <v>61</v>
      </c>
      <c r="J25">
        <v>65</v>
      </c>
      <c r="K25">
        <v>56</v>
      </c>
      <c r="L25">
        <v>72</v>
      </c>
      <c r="M25">
        <f t="shared" si="2"/>
        <v>72</v>
      </c>
      <c r="N25" s="10" t="e">
        <f>IF(C25="D",VLOOKUP(M25,[0]!D_NDL,2,TRUE),VLOOKUP(M25,[0]!H_NDL,4,TRUE))</f>
        <v>#N/A</v>
      </c>
      <c r="O25">
        <f t="shared" si="3"/>
        <v>1</v>
      </c>
    </row>
    <row r="26" spans="1:15" ht="12.75">
      <c r="A26" s="4" t="s">
        <v>204</v>
      </c>
      <c r="B26">
        <f t="shared" si="0"/>
        <v>385</v>
      </c>
      <c r="C26" t="s">
        <v>11</v>
      </c>
      <c r="D26">
        <f t="shared" si="1"/>
        <v>63</v>
      </c>
      <c r="E26" s="9" t="s">
        <v>65</v>
      </c>
      <c r="F26" t="s">
        <v>24</v>
      </c>
      <c r="G26">
        <v>65</v>
      </c>
      <c r="H26">
        <v>57</v>
      </c>
      <c r="I26">
        <v>66</v>
      </c>
      <c r="J26">
        <v>58</v>
      </c>
      <c r="K26">
        <v>61</v>
      </c>
      <c r="L26">
        <v>78</v>
      </c>
      <c r="M26">
        <f t="shared" si="2"/>
        <v>78</v>
      </c>
      <c r="N26" s="2" t="str">
        <f>IF(C26="D",VLOOKUP(M26,[0]!D_NDL,2,TRUE),VLOOKUP(M26,[0]!H_NDL,4,TRUE))</f>
        <v>bronze</v>
      </c>
      <c r="O26">
        <f t="shared" si="3"/>
        <v>1</v>
      </c>
    </row>
    <row r="27" spans="1:15" ht="12.75">
      <c r="A27" s="4" t="s">
        <v>346</v>
      </c>
      <c r="B27">
        <f t="shared" si="0"/>
        <v>382</v>
      </c>
      <c r="C27" t="s">
        <v>11</v>
      </c>
      <c r="D27">
        <f t="shared" si="1"/>
        <v>66</v>
      </c>
      <c r="E27" s="9" t="s">
        <v>176</v>
      </c>
      <c r="F27" t="s">
        <v>173</v>
      </c>
      <c r="G27">
        <v>60</v>
      </c>
      <c r="H27">
        <v>68</v>
      </c>
      <c r="I27">
        <v>71</v>
      </c>
      <c r="J27">
        <v>63</v>
      </c>
      <c r="K27">
        <v>63</v>
      </c>
      <c r="L27">
        <v>57</v>
      </c>
      <c r="M27">
        <f t="shared" si="2"/>
        <v>71</v>
      </c>
      <c r="N27" s="10" t="e">
        <f>IF(C27="D",VLOOKUP(M27,[0]!D_NDL,2,TRUE),VLOOKUP(M27,[0]!H_NDL,4,TRUE))</f>
        <v>#N/A</v>
      </c>
      <c r="O27">
        <f t="shared" si="3"/>
        <v>1</v>
      </c>
    </row>
    <row r="28" spans="1:15" ht="12.75">
      <c r="A28" s="4"/>
      <c r="B28">
        <f t="shared" si="0"/>
        <v>382</v>
      </c>
      <c r="C28" t="s">
        <v>11</v>
      </c>
      <c r="D28">
        <f t="shared" si="1"/>
        <v>66</v>
      </c>
      <c r="E28" s="9" t="s">
        <v>83</v>
      </c>
      <c r="F28" t="s">
        <v>49</v>
      </c>
      <c r="G28">
        <v>57</v>
      </c>
      <c r="H28">
        <v>64</v>
      </c>
      <c r="I28">
        <v>62</v>
      </c>
      <c r="J28">
        <v>68</v>
      </c>
      <c r="K28">
        <v>69</v>
      </c>
      <c r="L28">
        <v>62</v>
      </c>
      <c r="M28">
        <f t="shared" si="2"/>
        <v>69</v>
      </c>
      <c r="N28" s="10" t="e">
        <f>IF(C28="D",VLOOKUP(M28,[0]!D_NDL,2,TRUE),VLOOKUP(M28,[0]!H_NDL,4,TRUE))</f>
        <v>#N/A</v>
      </c>
      <c r="O28">
        <f t="shared" si="3"/>
        <v>1</v>
      </c>
    </row>
    <row r="29" spans="1:15" ht="12.75">
      <c r="A29" s="4"/>
      <c r="B29">
        <f t="shared" si="0"/>
        <v>382</v>
      </c>
      <c r="C29" t="s">
        <v>11</v>
      </c>
      <c r="D29">
        <f t="shared" si="1"/>
        <v>66</v>
      </c>
      <c r="E29" s="9" t="s">
        <v>60</v>
      </c>
      <c r="F29" t="s">
        <v>54</v>
      </c>
      <c r="G29">
        <v>57</v>
      </c>
      <c r="H29">
        <v>56</v>
      </c>
      <c r="I29">
        <v>71</v>
      </c>
      <c r="J29">
        <v>62</v>
      </c>
      <c r="K29">
        <v>72</v>
      </c>
      <c r="L29">
        <v>64</v>
      </c>
      <c r="M29">
        <f t="shared" si="2"/>
        <v>72</v>
      </c>
      <c r="N29" s="10" t="e">
        <f>IF(C29="D",VLOOKUP(M29,[0]!D_NDL,2,TRUE),VLOOKUP(M29,[0]!H_NDL,4,TRUE))</f>
        <v>#N/A</v>
      </c>
      <c r="O29">
        <f t="shared" si="3"/>
        <v>1</v>
      </c>
    </row>
    <row r="30" spans="1:15" ht="12.75">
      <c r="A30" s="4" t="s">
        <v>361</v>
      </c>
      <c r="B30">
        <f t="shared" si="0"/>
        <v>381</v>
      </c>
      <c r="C30" t="s">
        <v>11</v>
      </c>
      <c r="D30">
        <f t="shared" si="1"/>
        <v>67</v>
      </c>
      <c r="E30" s="9" t="s">
        <v>57</v>
      </c>
      <c r="F30" t="s">
        <v>42</v>
      </c>
      <c r="G30">
        <v>52</v>
      </c>
      <c r="H30">
        <v>64</v>
      </c>
      <c r="I30">
        <v>63</v>
      </c>
      <c r="J30">
        <v>57</v>
      </c>
      <c r="K30">
        <v>68</v>
      </c>
      <c r="L30">
        <v>77</v>
      </c>
      <c r="M30">
        <f t="shared" si="2"/>
        <v>77</v>
      </c>
      <c r="N30" s="2" t="str">
        <f>IF(C30="D",VLOOKUP(M30,[0]!D_NDL,2,TRUE),VLOOKUP(M30,[0]!H_NDL,4,TRUE))</f>
        <v>bronze</v>
      </c>
      <c r="O30">
        <f t="shared" si="3"/>
        <v>1</v>
      </c>
    </row>
    <row r="31" spans="1:15" ht="12.75">
      <c r="A31" s="4" t="s">
        <v>325</v>
      </c>
      <c r="B31">
        <f t="shared" si="0"/>
        <v>379</v>
      </c>
      <c r="C31" t="s">
        <v>11</v>
      </c>
      <c r="D31">
        <f t="shared" si="1"/>
        <v>69</v>
      </c>
      <c r="E31" s="9" t="s">
        <v>85</v>
      </c>
      <c r="F31" t="s">
        <v>54</v>
      </c>
      <c r="G31">
        <v>64</v>
      </c>
      <c r="H31">
        <v>58</v>
      </c>
      <c r="I31">
        <v>68</v>
      </c>
      <c r="J31">
        <v>73</v>
      </c>
      <c r="K31">
        <v>64</v>
      </c>
      <c r="L31">
        <v>52</v>
      </c>
      <c r="M31">
        <f t="shared" si="2"/>
        <v>73</v>
      </c>
      <c r="N31" s="10" t="e">
        <f>IF(C31="D",VLOOKUP(M31,[0]!D_NDL,2,TRUE),VLOOKUP(M31,[0]!H_NDL,4,TRUE))</f>
        <v>#N/A</v>
      </c>
      <c r="O31">
        <f t="shared" si="3"/>
        <v>1</v>
      </c>
    </row>
    <row r="32" spans="1:15" ht="12.75">
      <c r="A32" s="4" t="s">
        <v>193</v>
      </c>
      <c r="B32">
        <f t="shared" si="0"/>
        <v>378</v>
      </c>
      <c r="C32" t="s">
        <v>11</v>
      </c>
      <c r="D32">
        <f t="shared" si="1"/>
        <v>70</v>
      </c>
      <c r="E32" s="9" t="s">
        <v>69</v>
      </c>
      <c r="F32" t="s">
        <v>70</v>
      </c>
      <c r="G32">
        <v>69</v>
      </c>
      <c r="H32">
        <v>58</v>
      </c>
      <c r="I32">
        <v>69</v>
      </c>
      <c r="J32">
        <v>68</v>
      </c>
      <c r="K32">
        <v>49</v>
      </c>
      <c r="L32">
        <v>65</v>
      </c>
      <c r="M32">
        <f t="shared" si="2"/>
        <v>69</v>
      </c>
      <c r="N32" s="10" t="e">
        <f>IF(C32="D",VLOOKUP(M32,[0]!D_NDL,2,TRUE),VLOOKUP(M32,[0]!H_NDL,4,TRUE))</f>
        <v>#N/A</v>
      </c>
      <c r="O32">
        <f t="shared" si="3"/>
        <v>1</v>
      </c>
    </row>
    <row r="33" spans="1:15" ht="12.75">
      <c r="A33" s="4" t="s">
        <v>257</v>
      </c>
      <c r="B33">
        <f t="shared" si="0"/>
        <v>377</v>
      </c>
      <c r="C33" t="s">
        <v>11</v>
      </c>
      <c r="D33">
        <f t="shared" si="1"/>
        <v>71</v>
      </c>
      <c r="E33" s="9" t="s">
        <v>51</v>
      </c>
      <c r="F33" t="s">
        <v>20</v>
      </c>
      <c r="G33">
        <v>63</v>
      </c>
      <c r="H33">
        <v>57</v>
      </c>
      <c r="I33">
        <v>55</v>
      </c>
      <c r="J33">
        <v>64</v>
      </c>
      <c r="K33">
        <v>70</v>
      </c>
      <c r="L33">
        <v>68</v>
      </c>
      <c r="M33">
        <f t="shared" si="2"/>
        <v>70</v>
      </c>
      <c r="N33" s="10" t="e">
        <f>IF(C33="D",VLOOKUP(M33,[0]!D_NDL,2,TRUE),VLOOKUP(M33,[0]!H_NDL,4,TRUE))</f>
        <v>#N/A</v>
      </c>
      <c r="O33">
        <f t="shared" si="3"/>
        <v>1</v>
      </c>
    </row>
    <row r="34" spans="1:15" ht="12.75">
      <c r="A34" s="4" t="s">
        <v>250</v>
      </c>
      <c r="B34">
        <f t="shared" si="0"/>
        <v>374</v>
      </c>
      <c r="C34" t="s">
        <v>11</v>
      </c>
      <c r="D34">
        <f t="shared" si="1"/>
        <v>74</v>
      </c>
      <c r="E34" s="9" t="s">
        <v>61</v>
      </c>
      <c r="F34" t="s">
        <v>32</v>
      </c>
      <c r="G34">
        <v>61</v>
      </c>
      <c r="H34">
        <v>77</v>
      </c>
      <c r="I34">
        <v>56</v>
      </c>
      <c r="J34">
        <v>70</v>
      </c>
      <c r="K34">
        <v>58</v>
      </c>
      <c r="L34">
        <v>52</v>
      </c>
      <c r="M34">
        <f t="shared" si="2"/>
        <v>77</v>
      </c>
      <c r="N34" s="2" t="str">
        <f>IF(C34="D",VLOOKUP(M34,[0]!D_NDL,2,TRUE),VLOOKUP(M34,[0]!H_NDL,4,TRUE))</f>
        <v>bronze</v>
      </c>
      <c r="O34">
        <f t="shared" si="3"/>
        <v>1</v>
      </c>
    </row>
    <row r="35" spans="1:15" ht="12.75">
      <c r="A35" s="4"/>
      <c r="B35">
        <f t="shared" si="0"/>
        <v>374</v>
      </c>
      <c r="C35" t="s">
        <v>11</v>
      </c>
      <c r="D35">
        <f t="shared" si="1"/>
        <v>74</v>
      </c>
      <c r="E35" s="9" t="s">
        <v>174</v>
      </c>
      <c r="F35" t="s">
        <v>173</v>
      </c>
      <c r="G35">
        <v>57</v>
      </c>
      <c r="H35">
        <v>69</v>
      </c>
      <c r="I35">
        <v>63</v>
      </c>
      <c r="J35">
        <v>63</v>
      </c>
      <c r="K35">
        <v>68</v>
      </c>
      <c r="L35">
        <v>54</v>
      </c>
      <c r="M35">
        <f t="shared" si="2"/>
        <v>69</v>
      </c>
      <c r="N35" s="10" t="e">
        <f>IF(C35="D",VLOOKUP(M35,[0]!D_NDL,2,TRUE),VLOOKUP(M35,[0]!H_NDL,4,TRUE))</f>
        <v>#N/A</v>
      </c>
      <c r="O35">
        <f t="shared" si="3"/>
        <v>1</v>
      </c>
    </row>
    <row r="36" spans="1:15" ht="12.75">
      <c r="A36" s="4"/>
      <c r="B36">
        <f t="shared" si="0"/>
        <v>374</v>
      </c>
      <c r="C36" t="s">
        <v>11</v>
      </c>
      <c r="D36">
        <f t="shared" si="1"/>
        <v>74</v>
      </c>
      <c r="E36" s="9" t="s">
        <v>41</v>
      </c>
      <c r="F36" t="s">
        <v>42</v>
      </c>
      <c r="G36">
        <v>63</v>
      </c>
      <c r="H36">
        <v>58</v>
      </c>
      <c r="I36">
        <v>56</v>
      </c>
      <c r="J36">
        <v>67</v>
      </c>
      <c r="K36">
        <v>62</v>
      </c>
      <c r="L36">
        <v>68</v>
      </c>
      <c r="M36">
        <f t="shared" si="2"/>
        <v>68</v>
      </c>
      <c r="N36" s="10" t="e">
        <f>IF(C36="D",VLOOKUP(M36,[0]!D_NDL,2,TRUE),VLOOKUP(M36,[0]!H_NDL,4,TRUE))</f>
        <v>#N/A</v>
      </c>
      <c r="O36">
        <f t="shared" si="3"/>
        <v>1</v>
      </c>
    </row>
    <row r="37" spans="1:15" ht="12.75">
      <c r="A37" s="4" t="s">
        <v>304</v>
      </c>
      <c r="B37">
        <f aca="true" t="shared" si="4" ref="B37:B68">G37+H37+I37+J37+K37+L37</f>
        <v>373</v>
      </c>
      <c r="C37" t="s">
        <v>11</v>
      </c>
      <c r="D37">
        <f aca="true" t="shared" si="5" ref="D37:D68">$B$5-B37</f>
        <v>75</v>
      </c>
      <c r="E37" s="9" t="s">
        <v>287</v>
      </c>
      <c r="F37" t="s">
        <v>78</v>
      </c>
      <c r="G37">
        <v>59</v>
      </c>
      <c r="H37">
        <v>67</v>
      </c>
      <c r="I37">
        <v>64</v>
      </c>
      <c r="J37">
        <v>63</v>
      </c>
      <c r="K37">
        <v>66</v>
      </c>
      <c r="L37">
        <v>54</v>
      </c>
      <c r="M37">
        <f t="shared" si="2"/>
        <v>67</v>
      </c>
      <c r="N37" s="10" t="e">
        <f>IF(C37="D",VLOOKUP(M37,[0]!D_NDL,2,TRUE),VLOOKUP(M37,[0]!H_NDL,4,TRUE))</f>
        <v>#N/A</v>
      </c>
      <c r="O37">
        <f t="shared" si="3"/>
        <v>1</v>
      </c>
    </row>
    <row r="38" spans="1:15" ht="12.75">
      <c r="A38" s="4"/>
      <c r="B38">
        <f t="shared" si="4"/>
        <v>373</v>
      </c>
      <c r="C38" t="s">
        <v>11</v>
      </c>
      <c r="D38">
        <f t="shared" si="5"/>
        <v>75</v>
      </c>
      <c r="E38" s="9" t="s">
        <v>178</v>
      </c>
      <c r="F38" t="s">
        <v>24</v>
      </c>
      <c r="G38">
        <v>61</v>
      </c>
      <c r="H38">
        <v>75</v>
      </c>
      <c r="I38">
        <v>56</v>
      </c>
      <c r="J38">
        <v>60</v>
      </c>
      <c r="K38">
        <v>59</v>
      </c>
      <c r="L38">
        <v>62</v>
      </c>
      <c r="M38">
        <f t="shared" si="2"/>
        <v>75</v>
      </c>
      <c r="N38" s="2" t="str">
        <f>IF(C38="D",VLOOKUP(M38,[0]!D_NDL,2,TRUE),VLOOKUP(M38,[0]!H_NDL,4,TRUE))</f>
        <v>bronze</v>
      </c>
      <c r="O38">
        <f t="shared" si="3"/>
        <v>1</v>
      </c>
    </row>
    <row r="39" spans="1:15" ht="12.75">
      <c r="A39" s="4"/>
      <c r="B39">
        <f t="shared" si="4"/>
        <v>373</v>
      </c>
      <c r="C39" t="s">
        <v>11</v>
      </c>
      <c r="D39">
        <f t="shared" si="5"/>
        <v>75</v>
      </c>
      <c r="E39" s="9" t="s">
        <v>56</v>
      </c>
      <c r="F39" t="s">
        <v>42</v>
      </c>
      <c r="G39">
        <v>71</v>
      </c>
      <c r="H39">
        <v>56</v>
      </c>
      <c r="I39">
        <v>51</v>
      </c>
      <c r="J39">
        <v>57</v>
      </c>
      <c r="K39">
        <v>61</v>
      </c>
      <c r="L39">
        <v>77</v>
      </c>
      <c r="M39">
        <f t="shared" si="2"/>
        <v>77</v>
      </c>
      <c r="N39" s="2" t="str">
        <f>IF(C39="D",VLOOKUP(M39,[0]!D_NDL,2,TRUE),VLOOKUP(M39,[0]!H_NDL,4,TRUE))</f>
        <v>bronze</v>
      </c>
      <c r="O39">
        <f t="shared" si="3"/>
        <v>1</v>
      </c>
    </row>
    <row r="40" spans="1:15" ht="12.75">
      <c r="A40" s="4" t="s">
        <v>305</v>
      </c>
      <c r="B40">
        <f t="shared" si="4"/>
        <v>371</v>
      </c>
      <c r="C40" t="s">
        <v>11</v>
      </c>
      <c r="D40">
        <f t="shared" si="5"/>
        <v>77</v>
      </c>
      <c r="E40" s="9" t="s">
        <v>63</v>
      </c>
      <c r="F40" t="s">
        <v>45</v>
      </c>
      <c r="G40">
        <v>49</v>
      </c>
      <c r="H40">
        <v>64</v>
      </c>
      <c r="I40">
        <v>66</v>
      </c>
      <c r="J40">
        <v>59</v>
      </c>
      <c r="K40">
        <v>66</v>
      </c>
      <c r="L40">
        <v>67</v>
      </c>
      <c r="M40">
        <f t="shared" si="2"/>
        <v>67</v>
      </c>
      <c r="N40" s="10" t="e">
        <f>IF(C40="D",VLOOKUP(M40,[0]!D_NDL,2,TRUE),VLOOKUP(M40,[0]!H_NDL,4,TRUE))</f>
        <v>#N/A</v>
      </c>
      <c r="O40">
        <f t="shared" si="3"/>
        <v>1</v>
      </c>
    </row>
    <row r="41" spans="1:15" ht="12.75">
      <c r="A41" s="4" t="s">
        <v>306</v>
      </c>
      <c r="B41">
        <f t="shared" si="4"/>
        <v>370</v>
      </c>
      <c r="C41" t="s">
        <v>11</v>
      </c>
      <c r="D41">
        <f t="shared" si="5"/>
        <v>78</v>
      </c>
      <c r="E41" s="9" t="s">
        <v>84</v>
      </c>
      <c r="F41" t="s">
        <v>45</v>
      </c>
      <c r="G41">
        <v>59</v>
      </c>
      <c r="H41">
        <v>59</v>
      </c>
      <c r="I41">
        <v>67</v>
      </c>
      <c r="J41">
        <v>60</v>
      </c>
      <c r="K41">
        <v>73</v>
      </c>
      <c r="L41">
        <v>52</v>
      </c>
      <c r="M41">
        <f t="shared" si="2"/>
        <v>73</v>
      </c>
      <c r="N41" s="10" t="e">
        <f>IF(C41="D",VLOOKUP(M41,[0]!D_NDL,2,TRUE),VLOOKUP(M41,[0]!H_NDL,4,TRUE))</f>
        <v>#N/A</v>
      </c>
      <c r="O41">
        <f t="shared" si="3"/>
        <v>1</v>
      </c>
    </row>
    <row r="42" spans="1:15" ht="12.75">
      <c r="A42" s="4" t="s">
        <v>253</v>
      </c>
      <c r="B42">
        <f t="shared" si="4"/>
        <v>369</v>
      </c>
      <c r="C42" t="s">
        <v>11</v>
      </c>
      <c r="D42">
        <f t="shared" si="5"/>
        <v>79</v>
      </c>
      <c r="E42" s="9" t="s">
        <v>81</v>
      </c>
      <c r="F42" t="s">
        <v>54</v>
      </c>
      <c r="G42">
        <v>69</v>
      </c>
      <c r="H42">
        <v>59</v>
      </c>
      <c r="I42">
        <v>59</v>
      </c>
      <c r="J42">
        <v>49</v>
      </c>
      <c r="K42">
        <v>68</v>
      </c>
      <c r="L42">
        <v>65</v>
      </c>
      <c r="M42">
        <f t="shared" si="2"/>
        <v>69</v>
      </c>
      <c r="N42" s="10" t="e">
        <f>IF(C42="D",VLOOKUP(M42,[0]!D_NDL,2,TRUE),VLOOKUP(M42,[0]!H_NDL,4,TRUE))</f>
        <v>#N/A</v>
      </c>
      <c r="O42">
        <f t="shared" si="3"/>
        <v>1</v>
      </c>
    </row>
    <row r="43" spans="1:15" ht="12.75">
      <c r="A43" s="4" t="s">
        <v>345</v>
      </c>
      <c r="B43">
        <f t="shared" si="4"/>
        <v>365</v>
      </c>
      <c r="C43" t="s">
        <v>11</v>
      </c>
      <c r="D43">
        <f t="shared" si="5"/>
        <v>83</v>
      </c>
      <c r="E43" s="9" t="s">
        <v>108</v>
      </c>
      <c r="F43" t="s">
        <v>78</v>
      </c>
      <c r="G43">
        <v>64</v>
      </c>
      <c r="H43">
        <v>57</v>
      </c>
      <c r="I43">
        <v>56</v>
      </c>
      <c r="J43">
        <v>63</v>
      </c>
      <c r="K43">
        <v>67</v>
      </c>
      <c r="L43">
        <v>58</v>
      </c>
      <c r="M43">
        <f t="shared" si="2"/>
        <v>67</v>
      </c>
      <c r="N43" s="10" t="e">
        <f>IF(C43="D",VLOOKUP(M43,[0]!D_NDL,2,TRUE),VLOOKUP(M43,[0]!H_NDL,4,TRUE))</f>
        <v>#N/A</v>
      </c>
      <c r="O43">
        <f t="shared" si="3"/>
        <v>1</v>
      </c>
    </row>
    <row r="44" spans="1:15" ht="12.75">
      <c r="A44" s="4"/>
      <c r="B44">
        <f t="shared" si="4"/>
        <v>365</v>
      </c>
      <c r="C44" t="s">
        <v>11</v>
      </c>
      <c r="D44">
        <f t="shared" si="5"/>
        <v>83</v>
      </c>
      <c r="E44" s="9" t="s">
        <v>72</v>
      </c>
      <c r="F44" t="s">
        <v>21</v>
      </c>
      <c r="G44">
        <v>55</v>
      </c>
      <c r="H44">
        <v>65</v>
      </c>
      <c r="I44">
        <v>60</v>
      </c>
      <c r="J44">
        <v>63</v>
      </c>
      <c r="K44">
        <v>55</v>
      </c>
      <c r="L44">
        <v>67</v>
      </c>
      <c r="M44">
        <f t="shared" si="2"/>
        <v>67</v>
      </c>
      <c r="N44" s="10" t="e">
        <f>IF(C44="D",VLOOKUP(M44,[0]!D_NDL,2,TRUE),VLOOKUP(M44,[0]!H_NDL,4,TRUE))</f>
        <v>#N/A</v>
      </c>
      <c r="O44">
        <f t="shared" si="3"/>
        <v>1</v>
      </c>
    </row>
    <row r="45" spans="1:15" ht="12.75">
      <c r="A45" s="4" t="s">
        <v>328</v>
      </c>
      <c r="B45">
        <f t="shared" si="4"/>
        <v>363</v>
      </c>
      <c r="C45" t="s">
        <v>11</v>
      </c>
      <c r="D45">
        <f t="shared" si="5"/>
        <v>85</v>
      </c>
      <c r="E45" s="9" t="s">
        <v>289</v>
      </c>
      <c r="F45" t="s">
        <v>70</v>
      </c>
      <c r="G45">
        <v>64</v>
      </c>
      <c r="H45">
        <v>56</v>
      </c>
      <c r="I45">
        <v>66</v>
      </c>
      <c r="J45">
        <v>57</v>
      </c>
      <c r="K45">
        <v>60</v>
      </c>
      <c r="L45">
        <v>60</v>
      </c>
      <c r="M45">
        <f t="shared" si="2"/>
        <v>66</v>
      </c>
      <c r="N45" s="10" t="e">
        <f>IF(C45="D",VLOOKUP(M45,[0]!D_NDL,2,TRUE),VLOOKUP(M45,[0]!H_NDL,4,TRUE))</f>
        <v>#N/A</v>
      </c>
      <c r="O45">
        <f t="shared" si="3"/>
        <v>1</v>
      </c>
    </row>
    <row r="46" spans="1:15" ht="12.75">
      <c r="A46" s="4" t="s">
        <v>362</v>
      </c>
      <c r="B46">
        <f t="shared" si="4"/>
        <v>362</v>
      </c>
      <c r="C46" t="s">
        <v>11</v>
      </c>
      <c r="D46">
        <f t="shared" si="5"/>
        <v>86</v>
      </c>
      <c r="E46" s="9" t="s">
        <v>79</v>
      </c>
      <c r="F46" t="s">
        <v>24</v>
      </c>
      <c r="G46">
        <v>57</v>
      </c>
      <c r="H46">
        <v>67</v>
      </c>
      <c r="I46">
        <v>62</v>
      </c>
      <c r="J46">
        <v>54</v>
      </c>
      <c r="K46">
        <v>63</v>
      </c>
      <c r="L46">
        <v>59</v>
      </c>
      <c r="M46">
        <f t="shared" si="2"/>
        <v>67</v>
      </c>
      <c r="N46" s="10" t="e">
        <f>IF(C46="D",VLOOKUP(M46,[0]!D_NDL,2,TRUE),VLOOKUP(M46,[0]!H_NDL,4,TRUE))</f>
        <v>#N/A</v>
      </c>
      <c r="O46">
        <f t="shared" si="3"/>
        <v>1</v>
      </c>
    </row>
    <row r="47" spans="1:15" ht="12.75">
      <c r="A47" s="4" t="s">
        <v>385</v>
      </c>
      <c r="B47">
        <f t="shared" si="4"/>
        <v>361</v>
      </c>
      <c r="C47" t="s">
        <v>11</v>
      </c>
      <c r="D47">
        <f t="shared" si="5"/>
        <v>87</v>
      </c>
      <c r="E47" s="9" t="s">
        <v>113</v>
      </c>
      <c r="F47" t="s">
        <v>78</v>
      </c>
      <c r="G47">
        <v>53</v>
      </c>
      <c r="H47">
        <v>70</v>
      </c>
      <c r="I47">
        <v>58</v>
      </c>
      <c r="J47">
        <v>66</v>
      </c>
      <c r="K47">
        <v>50</v>
      </c>
      <c r="L47">
        <v>64</v>
      </c>
      <c r="M47">
        <f t="shared" si="2"/>
        <v>70</v>
      </c>
      <c r="N47" s="10" t="e">
        <f>IF(C47="D",VLOOKUP(M47,[0]!D_NDL,2,TRUE),VLOOKUP(M47,[0]!H_NDL,4,TRUE))</f>
        <v>#N/A</v>
      </c>
      <c r="O47">
        <f t="shared" si="3"/>
        <v>1</v>
      </c>
    </row>
    <row r="48" spans="1:15" ht="12.75">
      <c r="A48" s="4" t="s">
        <v>386</v>
      </c>
      <c r="B48">
        <f t="shared" si="4"/>
        <v>360</v>
      </c>
      <c r="C48" t="s">
        <v>11</v>
      </c>
      <c r="D48">
        <f t="shared" si="5"/>
        <v>88</v>
      </c>
      <c r="E48" s="9" t="s">
        <v>380</v>
      </c>
      <c r="F48" t="s">
        <v>173</v>
      </c>
      <c r="G48">
        <v>46</v>
      </c>
      <c r="H48">
        <v>73</v>
      </c>
      <c r="I48">
        <v>71</v>
      </c>
      <c r="J48">
        <v>60</v>
      </c>
      <c r="K48">
        <v>47</v>
      </c>
      <c r="L48">
        <v>63</v>
      </c>
      <c r="M48">
        <f t="shared" si="2"/>
        <v>73</v>
      </c>
      <c r="N48" s="10" t="e">
        <f>IF(C48="D",VLOOKUP(M48,[0]!D_NDL,2,TRUE),VLOOKUP(M48,[0]!H_NDL,4,TRUE))</f>
        <v>#N/A</v>
      </c>
      <c r="O48">
        <f t="shared" si="3"/>
        <v>1</v>
      </c>
    </row>
    <row r="49" spans="1:15" ht="12.75">
      <c r="A49" s="4" t="s">
        <v>363</v>
      </c>
      <c r="B49">
        <f t="shared" si="4"/>
        <v>358</v>
      </c>
      <c r="C49" t="s">
        <v>11</v>
      </c>
      <c r="D49">
        <f t="shared" si="5"/>
        <v>90</v>
      </c>
      <c r="E49" s="9" t="s">
        <v>130</v>
      </c>
      <c r="F49" t="s">
        <v>42</v>
      </c>
      <c r="G49">
        <v>62</v>
      </c>
      <c r="H49">
        <v>49</v>
      </c>
      <c r="I49">
        <v>62</v>
      </c>
      <c r="J49">
        <v>66</v>
      </c>
      <c r="K49">
        <v>51</v>
      </c>
      <c r="L49">
        <v>68</v>
      </c>
      <c r="M49">
        <f t="shared" si="2"/>
        <v>68</v>
      </c>
      <c r="N49" s="10" t="e">
        <f>IF(C49="D",VLOOKUP(M49,[0]!D_NDL,2,TRUE),VLOOKUP(M49,[0]!H_NDL,4,TRUE))</f>
        <v>#N/A</v>
      </c>
      <c r="O49">
        <f t="shared" si="3"/>
        <v>1</v>
      </c>
    </row>
    <row r="50" spans="1:15" ht="12.75">
      <c r="A50" s="4" t="s">
        <v>338</v>
      </c>
      <c r="B50">
        <f t="shared" si="4"/>
        <v>356</v>
      </c>
      <c r="C50" t="s">
        <v>11</v>
      </c>
      <c r="D50">
        <f t="shared" si="5"/>
        <v>92</v>
      </c>
      <c r="E50" s="9" t="s">
        <v>124</v>
      </c>
      <c r="F50" t="s">
        <v>21</v>
      </c>
      <c r="G50">
        <v>57</v>
      </c>
      <c r="H50">
        <v>66</v>
      </c>
      <c r="I50">
        <v>65</v>
      </c>
      <c r="J50">
        <v>55</v>
      </c>
      <c r="K50">
        <v>61</v>
      </c>
      <c r="L50">
        <v>52</v>
      </c>
      <c r="M50">
        <f t="shared" si="2"/>
        <v>66</v>
      </c>
      <c r="N50" s="10" t="e">
        <f>IF(C50="D",VLOOKUP(M50,[0]!D_NDL,2,TRUE),VLOOKUP(M50,[0]!H_NDL,4,TRUE))</f>
        <v>#N/A</v>
      </c>
      <c r="O50">
        <f t="shared" si="3"/>
        <v>1</v>
      </c>
    </row>
    <row r="51" spans="1:15" ht="12.75">
      <c r="A51" s="4" t="s">
        <v>364</v>
      </c>
      <c r="B51">
        <f t="shared" si="4"/>
        <v>355</v>
      </c>
      <c r="C51" t="s">
        <v>11</v>
      </c>
      <c r="D51">
        <f t="shared" si="5"/>
        <v>93</v>
      </c>
      <c r="E51" s="9" t="s">
        <v>62</v>
      </c>
      <c r="F51" t="s">
        <v>32</v>
      </c>
      <c r="G51">
        <v>53</v>
      </c>
      <c r="H51">
        <v>64</v>
      </c>
      <c r="I51">
        <v>63</v>
      </c>
      <c r="J51">
        <v>62</v>
      </c>
      <c r="K51">
        <v>65</v>
      </c>
      <c r="L51">
        <v>48</v>
      </c>
      <c r="M51">
        <f t="shared" si="2"/>
        <v>65</v>
      </c>
      <c r="N51" s="10" t="e">
        <f>IF(C51="D",VLOOKUP(M51,[0]!D_NDL,2,TRUE),VLOOKUP(M51,[0]!H_NDL,4,TRUE))</f>
        <v>#N/A</v>
      </c>
      <c r="O51">
        <f t="shared" si="3"/>
        <v>1</v>
      </c>
    </row>
    <row r="52" spans="1:15" ht="12.75">
      <c r="A52" s="4"/>
      <c r="B52">
        <f t="shared" si="4"/>
        <v>355</v>
      </c>
      <c r="C52" t="s">
        <v>11</v>
      </c>
      <c r="D52">
        <f t="shared" si="5"/>
        <v>93</v>
      </c>
      <c r="E52" s="9" t="s">
        <v>88</v>
      </c>
      <c r="F52" t="s">
        <v>45</v>
      </c>
      <c r="G52">
        <v>63</v>
      </c>
      <c r="H52">
        <v>56</v>
      </c>
      <c r="I52">
        <v>65</v>
      </c>
      <c r="J52">
        <v>57</v>
      </c>
      <c r="K52">
        <v>55</v>
      </c>
      <c r="L52">
        <v>59</v>
      </c>
      <c r="M52">
        <f t="shared" si="2"/>
        <v>65</v>
      </c>
      <c r="N52" s="10" t="e">
        <f>IF(C52="D",VLOOKUP(M52,[0]!D_NDL,2,TRUE),VLOOKUP(M52,[0]!H_NDL,4,TRUE))</f>
        <v>#N/A</v>
      </c>
      <c r="O52">
        <f t="shared" si="3"/>
        <v>1</v>
      </c>
    </row>
    <row r="53" spans="1:15" ht="12.75">
      <c r="A53" s="4" t="s">
        <v>365</v>
      </c>
      <c r="B53">
        <f t="shared" si="4"/>
        <v>352</v>
      </c>
      <c r="C53" t="s">
        <v>11</v>
      </c>
      <c r="D53">
        <f t="shared" si="5"/>
        <v>96</v>
      </c>
      <c r="E53" s="9" t="s">
        <v>91</v>
      </c>
      <c r="F53" t="s">
        <v>78</v>
      </c>
      <c r="G53">
        <v>67</v>
      </c>
      <c r="H53">
        <v>52</v>
      </c>
      <c r="I53">
        <v>61</v>
      </c>
      <c r="J53">
        <v>62</v>
      </c>
      <c r="K53">
        <v>61</v>
      </c>
      <c r="L53">
        <v>49</v>
      </c>
      <c r="M53">
        <f t="shared" si="2"/>
        <v>67</v>
      </c>
      <c r="N53" s="10" t="e">
        <f>IF(C53="D",VLOOKUP(M53,[0]!D_NDL,2,TRUE),VLOOKUP(M53,[0]!H_NDL,4,TRUE))</f>
        <v>#N/A</v>
      </c>
      <c r="O53">
        <f t="shared" si="3"/>
        <v>1</v>
      </c>
    </row>
    <row r="54" spans="1:15" ht="12.75">
      <c r="A54" s="4"/>
      <c r="B54">
        <f t="shared" si="4"/>
        <v>352</v>
      </c>
      <c r="C54" t="s">
        <v>11</v>
      </c>
      <c r="D54">
        <f t="shared" si="5"/>
        <v>96</v>
      </c>
      <c r="E54" s="9" t="s">
        <v>185</v>
      </c>
      <c r="F54" t="s">
        <v>45</v>
      </c>
      <c r="G54">
        <v>51</v>
      </c>
      <c r="H54">
        <v>66</v>
      </c>
      <c r="I54">
        <v>65</v>
      </c>
      <c r="J54">
        <v>56</v>
      </c>
      <c r="K54">
        <v>64</v>
      </c>
      <c r="L54">
        <v>50</v>
      </c>
      <c r="M54">
        <f t="shared" si="2"/>
        <v>66</v>
      </c>
      <c r="N54" s="10" t="e">
        <f>IF(C54="D",VLOOKUP(M54,[0]!D_NDL,2,TRUE),VLOOKUP(M54,[0]!H_NDL,4,TRUE))</f>
        <v>#N/A</v>
      </c>
      <c r="O54">
        <f t="shared" si="3"/>
        <v>1</v>
      </c>
    </row>
    <row r="55" spans="1:15" ht="12.75">
      <c r="A55" s="4" t="s">
        <v>347</v>
      </c>
      <c r="B55">
        <f t="shared" si="4"/>
        <v>351</v>
      </c>
      <c r="C55" t="s">
        <v>11</v>
      </c>
      <c r="D55">
        <f t="shared" si="5"/>
        <v>97</v>
      </c>
      <c r="E55" s="9" t="s">
        <v>89</v>
      </c>
      <c r="F55" t="s">
        <v>49</v>
      </c>
      <c r="G55">
        <v>52</v>
      </c>
      <c r="H55">
        <v>61</v>
      </c>
      <c r="I55">
        <v>56</v>
      </c>
      <c r="J55">
        <v>61</v>
      </c>
      <c r="K55">
        <v>57</v>
      </c>
      <c r="L55">
        <v>64</v>
      </c>
      <c r="M55">
        <f t="shared" si="2"/>
        <v>64</v>
      </c>
      <c r="N55" s="10" t="e">
        <f>IF(C55="D",VLOOKUP(M55,[0]!D_NDL,2,TRUE),VLOOKUP(M55,[0]!H_NDL,4,TRUE))</f>
        <v>#N/A</v>
      </c>
      <c r="O55">
        <f t="shared" si="3"/>
        <v>1</v>
      </c>
    </row>
    <row r="56" spans="1:15" ht="12.75">
      <c r="A56" s="4" t="s">
        <v>366</v>
      </c>
      <c r="B56">
        <f t="shared" si="4"/>
        <v>350</v>
      </c>
      <c r="C56" t="s">
        <v>11</v>
      </c>
      <c r="D56">
        <f t="shared" si="5"/>
        <v>98</v>
      </c>
      <c r="E56" s="9" t="s">
        <v>95</v>
      </c>
      <c r="F56" t="s">
        <v>21</v>
      </c>
      <c r="G56">
        <v>62</v>
      </c>
      <c r="H56">
        <v>56</v>
      </c>
      <c r="I56">
        <v>58</v>
      </c>
      <c r="J56">
        <v>48</v>
      </c>
      <c r="K56">
        <v>70</v>
      </c>
      <c r="L56">
        <v>56</v>
      </c>
      <c r="M56">
        <f t="shared" si="2"/>
        <v>70</v>
      </c>
      <c r="N56" s="10" t="e">
        <f>IF(C56="D",VLOOKUP(M56,[0]!D_NDL,2,TRUE),VLOOKUP(M56,[0]!H_NDL,4,TRUE))</f>
        <v>#N/A</v>
      </c>
      <c r="O56">
        <f t="shared" si="3"/>
        <v>1</v>
      </c>
    </row>
    <row r="57" spans="1:15" ht="12.75">
      <c r="A57" s="4"/>
      <c r="B57">
        <f t="shared" si="4"/>
        <v>350</v>
      </c>
      <c r="C57" t="s">
        <v>11</v>
      </c>
      <c r="D57">
        <f t="shared" si="5"/>
        <v>98</v>
      </c>
      <c r="E57" s="9" t="s">
        <v>73</v>
      </c>
      <c r="F57" t="s">
        <v>21</v>
      </c>
      <c r="G57">
        <v>52</v>
      </c>
      <c r="H57">
        <v>50</v>
      </c>
      <c r="I57">
        <v>59</v>
      </c>
      <c r="J57">
        <v>61</v>
      </c>
      <c r="K57">
        <v>72</v>
      </c>
      <c r="L57">
        <v>56</v>
      </c>
      <c r="M57">
        <f t="shared" si="2"/>
        <v>72</v>
      </c>
      <c r="N57" s="10" t="e">
        <f>IF(C57="D",VLOOKUP(M57,[0]!D_NDL,2,TRUE),VLOOKUP(M57,[0]!H_NDL,4,TRUE))</f>
        <v>#N/A</v>
      </c>
      <c r="O57">
        <f t="shared" si="3"/>
        <v>1</v>
      </c>
    </row>
    <row r="58" spans="1:15" ht="12.75">
      <c r="A58" s="4" t="s">
        <v>329</v>
      </c>
      <c r="B58">
        <f t="shared" si="4"/>
        <v>346</v>
      </c>
      <c r="C58" t="s">
        <v>11</v>
      </c>
      <c r="D58">
        <f t="shared" si="5"/>
        <v>102</v>
      </c>
      <c r="E58" s="9" t="s">
        <v>228</v>
      </c>
      <c r="F58" t="s">
        <v>206</v>
      </c>
      <c r="G58">
        <v>58</v>
      </c>
      <c r="H58">
        <v>59</v>
      </c>
      <c r="I58">
        <v>59</v>
      </c>
      <c r="J58">
        <v>62</v>
      </c>
      <c r="K58">
        <v>57</v>
      </c>
      <c r="L58">
        <v>51</v>
      </c>
      <c r="M58">
        <f t="shared" si="2"/>
        <v>62</v>
      </c>
      <c r="N58" s="10" t="e">
        <f>IF(C58="D",VLOOKUP(M58,[0]!D_NDL,2,TRUE),VLOOKUP(M58,[0]!H_NDL,4,TRUE))</f>
        <v>#N/A</v>
      </c>
      <c r="O58">
        <f t="shared" si="3"/>
        <v>1</v>
      </c>
    </row>
    <row r="59" spans="1:15" ht="12.75">
      <c r="A59" s="4" t="s">
        <v>367</v>
      </c>
      <c r="B59">
        <f t="shared" si="4"/>
        <v>343</v>
      </c>
      <c r="C59" t="s">
        <v>11</v>
      </c>
      <c r="D59">
        <f t="shared" si="5"/>
        <v>105</v>
      </c>
      <c r="E59" s="9" t="s">
        <v>75</v>
      </c>
      <c r="F59" t="s">
        <v>32</v>
      </c>
      <c r="G59">
        <v>62</v>
      </c>
      <c r="H59">
        <v>56</v>
      </c>
      <c r="I59">
        <v>60</v>
      </c>
      <c r="J59">
        <v>65</v>
      </c>
      <c r="K59">
        <v>61</v>
      </c>
      <c r="L59">
        <v>39</v>
      </c>
      <c r="M59">
        <f t="shared" si="2"/>
        <v>65</v>
      </c>
      <c r="N59" s="10" t="e">
        <f>IF(C59="D",VLOOKUP(M59,[0]!D_NDL,2,TRUE),VLOOKUP(M59,[0]!H_NDL,4,TRUE))</f>
        <v>#N/A</v>
      </c>
      <c r="O59">
        <f t="shared" si="3"/>
        <v>1</v>
      </c>
    </row>
    <row r="60" spans="1:15" ht="12.75">
      <c r="A60" s="4"/>
      <c r="B60">
        <f t="shared" si="4"/>
        <v>343</v>
      </c>
      <c r="C60" t="s">
        <v>11</v>
      </c>
      <c r="D60">
        <f t="shared" si="5"/>
        <v>105</v>
      </c>
      <c r="E60" s="9" t="s">
        <v>215</v>
      </c>
      <c r="F60" t="s">
        <v>173</v>
      </c>
      <c r="G60">
        <v>53</v>
      </c>
      <c r="H60">
        <v>62</v>
      </c>
      <c r="I60">
        <v>57</v>
      </c>
      <c r="J60">
        <v>55</v>
      </c>
      <c r="K60">
        <v>61</v>
      </c>
      <c r="L60">
        <v>55</v>
      </c>
      <c r="M60">
        <f t="shared" si="2"/>
        <v>62</v>
      </c>
      <c r="N60" s="10" t="e">
        <f>IF(C60="D",VLOOKUP(M60,[0]!D_NDL,2,TRUE),VLOOKUP(M60,[0]!H_NDL,4,TRUE))</f>
        <v>#N/A</v>
      </c>
      <c r="O60">
        <f t="shared" si="3"/>
        <v>1</v>
      </c>
    </row>
    <row r="61" spans="1:15" ht="12.75">
      <c r="A61" s="4" t="s">
        <v>368</v>
      </c>
      <c r="B61">
        <f t="shared" si="4"/>
        <v>342</v>
      </c>
      <c r="C61" t="s">
        <v>11</v>
      </c>
      <c r="D61">
        <f t="shared" si="5"/>
        <v>106</v>
      </c>
      <c r="E61" s="9" t="s">
        <v>67</v>
      </c>
      <c r="F61" t="s">
        <v>54</v>
      </c>
      <c r="G61">
        <v>54</v>
      </c>
      <c r="H61">
        <v>54</v>
      </c>
      <c r="I61">
        <v>63</v>
      </c>
      <c r="J61">
        <v>49</v>
      </c>
      <c r="K61">
        <v>62</v>
      </c>
      <c r="L61">
        <v>60</v>
      </c>
      <c r="M61">
        <f t="shared" si="2"/>
        <v>63</v>
      </c>
      <c r="N61" s="10" t="e">
        <f>IF(C61="D",VLOOKUP(M61,[0]!D_NDL,2,TRUE),VLOOKUP(M61,[0]!H_NDL,4,TRUE))</f>
        <v>#N/A</v>
      </c>
      <c r="O61">
        <f t="shared" si="3"/>
        <v>1</v>
      </c>
    </row>
    <row r="62" spans="1:15" ht="12.75">
      <c r="A62" s="4"/>
      <c r="B62">
        <f t="shared" si="4"/>
        <v>342</v>
      </c>
      <c r="C62" t="s">
        <v>11</v>
      </c>
      <c r="D62">
        <f t="shared" si="5"/>
        <v>106</v>
      </c>
      <c r="E62" s="9" t="s">
        <v>82</v>
      </c>
      <c r="F62" t="s">
        <v>70</v>
      </c>
      <c r="G62">
        <v>58</v>
      </c>
      <c r="H62">
        <v>62</v>
      </c>
      <c r="I62">
        <v>54</v>
      </c>
      <c r="J62">
        <v>60</v>
      </c>
      <c r="K62">
        <v>57</v>
      </c>
      <c r="L62">
        <v>51</v>
      </c>
      <c r="M62">
        <f t="shared" si="2"/>
        <v>62</v>
      </c>
      <c r="N62" s="10" t="e">
        <f>IF(C62="D",VLOOKUP(M62,[0]!D_NDL,2,TRUE),VLOOKUP(M62,[0]!H_NDL,4,TRUE))</f>
        <v>#N/A</v>
      </c>
      <c r="O62">
        <f t="shared" si="3"/>
        <v>1</v>
      </c>
    </row>
    <row r="63" spans="1:15" ht="12.75">
      <c r="A63" s="4" t="s">
        <v>369</v>
      </c>
      <c r="B63">
        <f t="shared" si="4"/>
        <v>340</v>
      </c>
      <c r="C63" t="s">
        <v>11</v>
      </c>
      <c r="D63">
        <f t="shared" si="5"/>
        <v>108</v>
      </c>
      <c r="E63" s="9" t="s">
        <v>139</v>
      </c>
      <c r="F63" t="s">
        <v>49</v>
      </c>
      <c r="G63">
        <v>56</v>
      </c>
      <c r="H63">
        <v>61</v>
      </c>
      <c r="I63">
        <v>51</v>
      </c>
      <c r="J63">
        <v>66</v>
      </c>
      <c r="K63">
        <v>55</v>
      </c>
      <c r="L63">
        <v>51</v>
      </c>
      <c r="M63">
        <f t="shared" si="2"/>
        <v>66</v>
      </c>
      <c r="N63" s="10" t="e">
        <f>IF(C63="D",VLOOKUP(M63,[0]!D_NDL,2,TRUE),VLOOKUP(M63,[0]!H_NDL,4,TRUE))</f>
        <v>#N/A</v>
      </c>
      <c r="O63">
        <f t="shared" si="3"/>
        <v>1</v>
      </c>
    </row>
    <row r="64" spans="1:15" ht="12.75">
      <c r="A64" s="4"/>
      <c r="B64">
        <f t="shared" si="4"/>
        <v>340</v>
      </c>
      <c r="C64" t="s">
        <v>11</v>
      </c>
      <c r="D64">
        <f t="shared" si="5"/>
        <v>108</v>
      </c>
      <c r="E64" s="9" t="s">
        <v>80</v>
      </c>
      <c r="F64" t="s">
        <v>78</v>
      </c>
      <c r="G64">
        <v>46</v>
      </c>
      <c r="H64">
        <v>63</v>
      </c>
      <c r="I64">
        <v>59</v>
      </c>
      <c r="J64">
        <v>62</v>
      </c>
      <c r="K64">
        <v>54</v>
      </c>
      <c r="L64">
        <v>56</v>
      </c>
      <c r="M64">
        <f t="shared" si="2"/>
        <v>63</v>
      </c>
      <c r="N64" s="10" t="e">
        <f>IF(C64="D",VLOOKUP(M64,[0]!D_NDL,2,TRUE),VLOOKUP(M64,[0]!H_NDL,4,TRUE))</f>
        <v>#N/A</v>
      </c>
      <c r="O64">
        <f t="shared" si="3"/>
        <v>1</v>
      </c>
    </row>
    <row r="65" spans="1:15" ht="12.75">
      <c r="A65" s="4"/>
      <c r="B65">
        <f t="shared" si="4"/>
        <v>340</v>
      </c>
      <c r="C65" t="s">
        <v>11</v>
      </c>
      <c r="D65">
        <f t="shared" si="5"/>
        <v>108</v>
      </c>
      <c r="E65" s="9" t="s">
        <v>288</v>
      </c>
      <c r="F65" t="s">
        <v>49</v>
      </c>
      <c r="G65">
        <v>47</v>
      </c>
      <c r="H65">
        <v>68</v>
      </c>
      <c r="I65">
        <v>51</v>
      </c>
      <c r="J65">
        <v>61</v>
      </c>
      <c r="K65">
        <v>57</v>
      </c>
      <c r="L65">
        <v>56</v>
      </c>
      <c r="M65">
        <f t="shared" si="2"/>
        <v>68</v>
      </c>
      <c r="N65" s="10" t="e">
        <f>IF(C65="D",VLOOKUP(M65,[0]!D_NDL,2,TRUE),VLOOKUP(M65,[0]!H_NDL,4,TRUE))</f>
        <v>#N/A</v>
      </c>
      <c r="O65">
        <f t="shared" si="3"/>
        <v>1</v>
      </c>
    </row>
    <row r="66" spans="1:15" ht="12.75">
      <c r="A66" s="4" t="s">
        <v>348</v>
      </c>
      <c r="B66">
        <f t="shared" si="4"/>
        <v>336</v>
      </c>
      <c r="C66"/>
      <c r="D66">
        <f t="shared" si="5"/>
        <v>112</v>
      </c>
      <c r="E66" s="9" t="s">
        <v>299</v>
      </c>
      <c r="F66" t="s">
        <v>134</v>
      </c>
      <c r="G66">
        <v>52</v>
      </c>
      <c r="H66">
        <v>60</v>
      </c>
      <c r="I66">
        <v>58</v>
      </c>
      <c r="J66">
        <v>47</v>
      </c>
      <c r="K66">
        <v>55</v>
      </c>
      <c r="L66">
        <v>64</v>
      </c>
      <c r="M66">
        <f t="shared" si="2"/>
        <v>64</v>
      </c>
      <c r="N66" s="10" t="e">
        <f>IF(C66="D",VLOOKUP(M66,[0]!D_NDL,2,TRUE),VLOOKUP(M66,[0]!H_NDL,4,TRUE))</f>
        <v>#N/A</v>
      </c>
      <c r="O66">
        <f t="shared" si="3"/>
        <v>1</v>
      </c>
    </row>
    <row r="67" spans="1:15" ht="12.75">
      <c r="A67" s="4" t="s">
        <v>339</v>
      </c>
      <c r="B67">
        <f t="shared" si="4"/>
        <v>333</v>
      </c>
      <c r="C67" t="s">
        <v>11</v>
      </c>
      <c r="D67">
        <f t="shared" si="5"/>
        <v>115</v>
      </c>
      <c r="E67" s="9" t="s">
        <v>232</v>
      </c>
      <c r="F67" t="s">
        <v>206</v>
      </c>
      <c r="G67">
        <v>55</v>
      </c>
      <c r="H67">
        <v>55</v>
      </c>
      <c r="I67">
        <v>50</v>
      </c>
      <c r="J67">
        <v>66</v>
      </c>
      <c r="K67">
        <v>52</v>
      </c>
      <c r="L67">
        <v>55</v>
      </c>
      <c r="M67">
        <f t="shared" si="2"/>
        <v>66</v>
      </c>
      <c r="N67" s="10" t="e">
        <f>IF(C67="D",VLOOKUP(M67,[0]!D_NDL,2,TRUE),VLOOKUP(M67,[0]!H_NDL,4,TRUE))</f>
        <v>#N/A</v>
      </c>
      <c r="O67">
        <f t="shared" si="3"/>
        <v>1</v>
      </c>
    </row>
    <row r="68" spans="1:15" ht="12.75">
      <c r="A68" s="4" t="s">
        <v>349</v>
      </c>
      <c r="B68">
        <f t="shared" si="4"/>
        <v>330</v>
      </c>
      <c r="C68" t="s">
        <v>11</v>
      </c>
      <c r="D68">
        <f t="shared" si="5"/>
        <v>118</v>
      </c>
      <c r="E68" s="9" t="s">
        <v>282</v>
      </c>
      <c r="F68" t="s">
        <v>20</v>
      </c>
      <c r="G68">
        <v>55</v>
      </c>
      <c r="H68">
        <v>53</v>
      </c>
      <c r="I68">
        <v>47</v>
      </c>
      <c r="J68">
        <v>59</v>
      </c>
      <c r="K68">
        <v>57</v>
      </c>
      <c r="L68">
        <v>59</v>
      </c>
      <c r="M68">
        <f t="shared" si="2"/>
        <v>59</v>
      </c>
      <c r="N68" s="10" t="e">
        <f>IF(C68="D",VLOOKUP(M68,[0]!D_NDL,2,TRUE),VLOOKUP(M68,[0]!H_NDL,4,TRUE))</f>
        <v>#N/A</v>
      </c>
      <c r="O68">
        <f t="shared" si="3"/>
        <v>1</v>
      </c>
    </row>
    <row r="69" spans="1:15" ht="12.75">
      <c r="A69" s="4" t="s">
        <v>308</v>
      </c>
      <c r="B69">
        <f aca="true" t="shared" si="6" ref="B69:B100">G69+H69+I69+J69+K69+L69</f>
        <v>327</v>
      </c>
      <c r="C69" t="s">
        <v>11</v>
      </c>
      <c r="D69">
        <f aca="true" t="shared" si="7" ref="D69:D100">$B$5-B69</f>
        <v>121</v>
      </c>
      <c r="E69" s="9" t="s">
        <v>104</v>
      </c>
      <c r="F69" t="s">
        <v>45</v>
      </c>
      <c r="G69">
        <v>49</v>
      </c>
      <c r="H69">
        <v>51</v>
      </c>
      <c r="I69">
        <v>55</v>
      </c>
      <c r="J69">
        <v>56</v>
      </c>
      <c r="K69">
        <v>70</v>
      </c>
      <c r="L69">
        <v>46</v>
      </c>
      <c r="M69">
        <f aca="true" t="shared" si="8" ref="M69:M132">IF(ISBLANK(F69),0,MAX(G69,H69,I69,J69,K69,L69))</f>
        <v>70</v>
      </c>
      <c r="N69" s="10" t="e">
        <f>IF(C69="D",VLOOKUP(M69,[0]!D_NDL,2,TRUE),VLOOKUP(M69,[0]!H_NDL,4,TRUE))</f>
        <v>#N/A</v>
      </c>
      <c r="O69">
        <f t="shared" si="3"/>
        <v>1</v>
      </c>
    </row>
    <row r="70" spans="1:15" ht="12.75">
      <c r="A70" s="4" t="s">
        <v>309</v>
      </c>
      <c r="B70">
        <f t="shared" si="6"/>
        <v>323</v>
      </c>
      <c r="C70" t="s">
        <v>11</v>
      </c>
      <c r="D70">
        <f t="shared" si="7"/>
        <v>125</v>
      </c>
      <c r="E70" s="9" t="s">
        <v>97</v>
      </c>
      <c r="F70" t="s">
        <v>45</v>
      </c>
      <c r="G70">
        <v>46</v>
      </c>
      <c r="H70">
        <v>41</v>
      </c>
      <c r="I70">
        <v>60</v>
      </c>
      <c r="J70">
        <v>54</v>
      </c>
      <c r="K70">
        <v>73</v>
      </c>
      <c r="L70">
        <v>49</v>
      </c>
      <c r="M70">
        <f t="shared" si="8"/>
        <v>73</v>
      </c>
      <c r="N70" s="10" t="e">
        <f>IF(C70="D",VLOOKUP(M70,[0]!D_NDL,2,TRUE),VLOOKUP(M70,[0]!H_NDL,4,TRUE))</f>
        <v>#N/A</v>
      </c>
      <c r="O70">
        <f aca="true" t="shared" si="9" ref="O70:O133">IF(COUNT(G70:L70)=6,1,0)</f>
        <v>1</v>
      </c>
    </row>
    <row r="71" spans="1:15" ht="12.75">
      <c r="A71" s="4" t="s">
        <v>310</v>
      </c>
      <c r="B71">
        <f t="shared" si="6"/>
        <v>318</v>
      </c>
      <c r="C71" t="s">
        <v>11</v>
      </c>
      <c r="D71">
        <f t="shared" si="7"/>
        <v>130</v>
      </c>
      <c r="E71" s="9" t="s">
        <v>218</v>
      </c>
      <c r="F71" t="s">
        <v>134</v>
      </c>
      <c r="G71">
        <v>63</v>
      </c>
      <c r="H71">
        <v>0</v>
      </c>
      <c r="I71">
        <v>56</v>
      </c>
      <c r="J71">
        <v>68</v>
      </c>
      <c r="K71">
        <v>60</v>
      </c>
      <c r="L71">
        <v>71</v>
      </c>
      <c r="M71">
        <f t="shared" si="8"/>
        <v>71</v>
      </c>
      <c r="N71" s="10" t="e">
        <f>IF(C71="D",VLOOKUP(M71,[0]!D_NDL,2,TRUE),VLOOKUP(M71,[0]!H_NDL,4,TRUE))</f>
        <v>#N/A</v>
      </c>
      <c r="O71">
        <f t="shared" si="9"/>
        <v>1</v>
      </c>
    </row>
    <row r="72" spans="1:15" ht="12.75">
      <c r="A72" s="4" t="s">
        <v>370</v>
      </c>
      <c r="B72">
        <f t="shared" si="6"/>
        <v>315</v>
      </c>
      <c r="C72" t="s">
        <v>11</v>
      </c>
      <c r="D72">
        <f t="shared" si="7"/>
        <v>133</v>
      </c>
      <c r="E72" s="9" t="s">
        <v>77</v>
      </c>
      <c r="F72" t="s">
        <v>78</v>
      </c>
      <c r="G72">
        <v>52</v>
      </c>
      <c r="H72">
        <v>55</v>
      </c>
      <c r="I72">
        <v>49</v>
      </c>
      <c r="J72">
        <v>56</v>
      </c>
      <c r="K72">
        <v>50</v>
      </c>
      <c r="L72">
        <v>53</v>
      </c>
      <c r="M72">
        <f t="shared" si="8"/>
        <v>56</v>
      </c>
      <c r="N72" s="10" t="e">
        <f>IF(C72="D",VLOOKUP(M72,[0]!D_NDL,2,TRUE),VLOOKUP(M72,[0]!H_NDL,4,TRUE))</f>
        <v>#N/A</v>
      </c>
      <c r="O72">
        <f t="shared" si="9"/>
        <v>1</v>
      </c>
    </row>
    <row r="73" spans="1:15" ht="12.75">
      <c r="A73" s="4" t="s">
        <v>387</v>
      </c>
      <c r="B73">
        <f t="shared" si="6"/>
        <v>314</v>
      </c>
      <c r="C73" t="s">
        <v>11</v>
      </c>
      <c r="D73">
        <f t="shared" si="7"/>
        <v>134</v>
      </c>
      <c r="E73" s="9" t="s">
        <v>294</v>
      </c>
      <c r="F73" t="s">
        <v>277</v>
      </c>
      <c r="G73">
        <v>59</v>
      </c>
      <c r="H73">
        <v>58</v>
      </c>
      <c r="I73">
        <v>50</v>
      </c>
      <c r="J73">
        <v>54</v>
      </c>
      <c r="K73">
        <v>40</v>
      </c>
      <c r="L73">
        <v>53</v>
      </c>
      <c r="M73">
        <f t="shared" si="8"/>
        <v>59</v>
      </c>
      <c r="N73" s="10" t="e">
        <f>IF(C73="D",VLOOKUP(M73,[0]!D_NDL,2,TRUE),VLOOKUP(M73,[0]!H_NDL,4,TRUE))</f>
        <v>#N/A</v>
      </c>
      <c r="O73">
        <f t="shared" si="9"/>
        <v>1</v>
      </c>
    </row>
    <row r="74" spans="1:15" ht="12.75">
      <c r="A74" s="4" t="s">
        <v>311</v>
      </c>
      <c r="B74">
        <f t="shared" si="6"/>
        <v>313</v>
      </c>
      <c r="C74" t="s">
        <v>11</v>
      </c>
      <c r="D74">
        <f t="shared" si="7"/>
        <v>135</v>
      </c>
      <c r="E74" s="9" t="s">
        <v>219</v>
      </c>
      <c r="F74" t="s">
        <v>70</v>
      </c>
      <c r="G74">
        <v>55</v>
      </c>
      <c r="H74">
        <v>48</v>
      </c>
      <c r="I74">
        <v>60</v>
      </c>
      <c r="J74">
        <v>50</v>
      </c>
      <c r="K74">
        <v>49</v>
      </c>
      <c r="L74">
        <v>51</v>
      </c>
      <c r="M74">
        <f t="shared" si="8"/>
        <v>60</v>
      </c>
      <c r="N74" s="10" t="e">
        <f>IF(C74="D",VLOOKUP(M74,[0]!D_NDL,2,TRUE),VLOOKUP(M74,[0]!H_NDL,4,TRUE))</f>
        <v>#N/A</v>
      </c>
      <c r="O74">
        <f t="shared" si="9"/>
        <v>1</v>
      </c>
    </row>
    <row r="75" spans="1:15" ht="12.75">
      <c r="A75" s="4" t="s">
        <v>340</v>
      </c>
      <c r="B75">
        <f t="shared" si="6"/>
        <v>297</v>
      </c>
      <c r="C75" t="s">
        <v>11</v>
      </c>
      <c r="D75">
        <f t="shared" si="7"/>
        <v>151</v>
      </c>
      <c r="E75" s="9" t="s">
        <v>127</v>
      </c>
      <c r="F75" t="s">
        <v>126</v>
      </c>
      <c r="G75">
        <v>57</v>
      </c>
      <c r="H75">
        <v>38</v>
      </c>
      <c r="I75">
        <v>36</v>
      </c>
      <c r="J75">
        <v>69</v>
      </c>
      <c r="K75">
        <v>49</v>
      </c>
      <c r="L75">
        <v>48</v>
      </c>
      <c r="M75">
        <f t="shared" si="8"/>
        <v>69</v>
      </c>
      <c r="N75" s="10" t="e">
        <f>IF(C75="D",VLOOKUP(M75,[0]!D_NDL,2,TRUE),VLOOKUP(M75,[0]!H_NDL,4,TRUE))</f>
        <v>#N/A</v>
      </c>
      <c r="O75">
        <f t="shared" si="9"/>
        <v>1</v>
      </c>
    </row>
    <row r="76" spans="1:15" ht="12.75">
      <c r="A76" s="4" t="s">
        <v>350</v>
      </c>
      <c r="B76">
        <f t="shared" si="6"/>
        <v>296</v>
      </c>
      <c r="C76" t="s">
        <v>11</v>
      </c>
      <c r="D76">
        <f t="shared" si="7"/>
        <v>152</v>
      </c>
      <c r="E76" s="9" t="s">
        <v>179</v>
      </c>
      <c r="F76" t="s">
        <v>126</v>
      </c>
      <c r="G76">
        <v>47</v>
      </c>
      <c r="H76">
        <v>53</v>
      </c>
      <c r="I76">
        <v>47</v>
      </c>
      <c r="J76">
        <v>50</v>
      </c>
      <c r="K76">
        <v>54</v>
      </c>
      <c r="L76">
        <v>45</v>
      </c>
      <c r="M76">
        <f t="shared" si="8"/>
        <v>54</v>
      </c>
      <c r="N76" s="10" t="e">
        <f>IF(C76="D",VLOOKUP(M76,[0]!D_NDL,2,TRUE),VLOOKUP(M76,[0]!H_NDL,4,TRUE))</f>
        <v>#N/A</v>
      </c>
      <c r="O76">
        <f t="shared" si="9"/>
        <v>1</v>
      </c>
    </row>
    <row r="77" spans="1:15" ht="12.75">
      <c r="A77" s="4" t="s">
        <v>312</v>
      </c>
      <c r="B77">
        <f t="shared" si="6"/>
        <v>295</v>
      </c>
      <c r="C77" t="s">
        <v>11</v>
      </c>
      <c r="D77">
        <f t="shared" si="7"/>
        <v>153</v>
      </c>
      <c r="E77" s="9" t="s">
        <v>138</v>
      </c>
      <c r="F77" t="s">
        <v>134</v>
      </c>
      <c r="G77">
        <v>40</v>
      </c>
      <c r="H77">
        <v>45</v>
      </c>
      <c r="I77">
        <v>45</v>
      </c>
      <c r="J77">
        <v>56</v>
      </c>
      <c r="K77">
        <v>50</v>
      </c>
      <c r="L77">
        <v>59</v>
      </c>
      <c r="M77">
        <f t="shared" si="8"/>
        <v>59</v>
      </c>
      <c r="N77" s="10" t="e">
        <f>IF(C77="D",VLOOKUP(M77,[0]!D_NDL,2,TRUE),VLOOKUP(M77,[0]!H_NDL,4,TRUE))</f>
        <v>#N/A</v>
      </c>
      <c r="O77">
        <f t="shared" si="9"/>
        <v>1</v>
      </c>
    </row>
    <row r="78" spans="1:15" ht="12.75">
      <c r="A78" s="4" t="s">
        <v>313</v>
      </c>
      <c r="B78">
        <f t="shared" si="6"/>
        <v>294</v>
      </c>
      <c r="C78" t="s">
        <v>11</v>
      </c>
      <c r="D78">
        <f t="shared" si="7"/>
        <v>154</v>
      </c>
      <c r="E78" s="9" t="s">
        <v>216</v>
      </c>
      <c r="F78" t="s">
        <v>134</v>
      </c>
      <c r="G78">
        <v>43</v>
      </c>
      <c r="H78">
        <v>38</v>
      </c>
      <c r="I78">
        <v>46</v>
      </c>
      <c r="J78">
        <v>54</v>
      </c>
      <c r="K78">
        <v>57</v>
      </c>
      <c r="L78">
        <v>56</v>
      </c>
      <c r="M78">
        <f t="shared" si="8"/>
        <v>57</v>
      </c>
      <c r="N78" s="10" t="e">
        <f>IF(C78="D",VLOOKUP(M78,[0]!D_NDL,2,TRUE),VLOOKUP(M78,[0]!H_NDL,4,TRUE))</f>
        <v>#N/A</v>
      </c>
      <c r="O78">
        <f t="shared" si="9"/>
        <v>1</v>
      </c>
    </row>
    <row r="79" spans="1:15" ht="12.75">
      <c r="A79" s="4" t="s">
        <v>341</v>
      </c>
      <c r="B79">
        <f t="shared" si="6"/>
        <v>292</v>
      </c>
      <c r="C79" t="s">
        <v>11</v>
      </c>
      <c r="D79">
        <f t="shared" si="7"/>
        <v>156</v>
      </c>
      <c r="E79" s="9" t="s">
        <v>180</v>
      </c>
      <c r="F79" t="s">
        <v>134</v>
      </c>
      <c r="G79">
        <v>43</v>
      </c>
      <c r="H79">
        <v>46</v>
      </c>
      <c r="I79">
        <v>40</v>
      </c>
      <c r="J79">
        <v>55</v>
      </c>
      <c r="K79">
        <v>52</v>
      </c>
      <c r="L79">
        <v>56</v>
      </c>
      <c r="M79">
        <f t="shared" si="8"/>
        <v>56</v>
      </c>
      <c r="N79" s="10" t="e">
        <f>IF(C79="D",VLOOKUP(M79,[0]!D_NDL,2,TRUE),VLOOKUP(M79,[0]!H_NDL,4,TRUE))</f>
        <v>#N/A</v>
      </c>
      <c r="O79">
        <f t="shared" si="9"/>
        <v>1</v>
      </c>
    </row>
    <row r="80" spans="1:15" ht="12.75">
      <c r="A80" s="4" t="s">
        <v>351</v>
      </c>
      <c r="B80">
        <f t="shared" si="6"/>
        <v>291</v>
      </c>
      <c r="C80" t="s">
        <v>11</v>
      </c>
      <c r="D80">
        <f t="shared" si="7"/>
        <v>157</v>
      </c>
      <c r="E80" s="9" t="s">
        <v>177</v>
      </c>
      <c r="F80" t="s">
        <v>173</v>
      </c>
      <c r="G80">
        <v>53</v>
      </c>
      <c r="H80">
        <v>72</v>
      </c>
      <c r="I80">
        <v>59</v>
      </c>
      <c r="J80">
        <v>0</v>
      </c>
      <c r="K80">
        <v>58</v>
      </c>
      <c r="L80">
        <v>49</v>
      </c>
      <c r="M80">
        <f t="shared" si="8"/>
        <v>72</v>
      </c>
      <c r="N80" s="10" t="e">
        <f>IF(C80="D",VLOOKUP(M80,[0]!D_NDL,2,TRUE),VLOOKUP(M80,[0]!H_NDL,4,TRUE))</f>
        <v>#N/A</v>
      </c>
      <c r="O80">
        <f t="shared" si="9"/>
        <v>1</v>
      </c>
    </row>
    <row r="81" spans="1:15" ht="12.75">
      <c r="A81" s="4" t="s">
        <v>388</v>
      </c>
      <c r="B81">
        <f t="shared" si="6"/>
        <v>289</v>
      </c>
      <c r="C81" t="s">
        <v>11</v>
      </c>
      <c r="D81">
        <f t="shared" si="7"/>
        <v>159</v>
      </c>
      <c r="E81" s="9" t="s">
        <v>66</v>
      </c>
      <c r="F81" t="s">
        <v>49</v>
      </c>
      <c r="G81">
        <v>0</v>
      </c>
      <c r="H81">
        <v>64</v>
      </c>
      <c r="I81">
        <v>0</v>
      </c>
      <c r="J81">
        <v>90</v>
      </c>
      <c r="K81">
        <v>62</v>
      </c>
      <c r="L81">
        <v>73</v>
      </c>
      <c r="M81">
        <f t="shared" si="8"/>
        <v>90</v>
      </c>
      <c r="N81" s="2" t="str">
        <f>IF(C81="D",VLOOKUP(M81,[0]!D_NDL,2,TRUE),VLOOKUP(M81,[0]!H_NDL,4,TRUE))</f>
        <v>gold</v>
      </c>
      <c r="O81">
        <f t="shared" si="9"/>
        <v>1</v>
      </c>
    </row>
    <row r="82" spans="1:15" ht="12.75">
      <c r="A82" s="4" t="s">
        <v>330</v>
      </c>
      <c r="B82">
        <f t="shared" si="6"/>
        <v>287</v>
      </c>
      <c r="C82" t="s">
        <v>11</v>
      </c>
      <c r="D82">
        <f t="shared" si="7"/>
        <v>161</v>
      </c>
      <c r="E82" s="9" t="s">
        <v>74</v>
      </c>
      <c r="F82" t="s">
        <v>54</v>
      </c>
      <c r="G82">
        <v>53</v>
      </c>
      <c r="H82">
        <v>61</v>
      </c>
      <c r="I82">
        <v>55</v>
      </c>
      <c r="J82">
        <v>0</v>
      </c>
      <c r="K82">
        <v>62</v>
      </c>
      <c r="L82">
        <v>56</v>
      </c>
      <c r="M82">
        <f t="shared" si="8"/>
        <v>62</v>
      </c>
      <c r="N82" s="10" t="e">
        <f>IF(C82="D",VLOOKUP(M82,[0]!D_NDL,2,TRUE),VLOOKUP(M82,[0]!H_NDL,4,TRUE))</f>
        <v>#N/A</v>
      </c>
      <c r="O82">
        <f t="shared" si="9"/>
        <v>1</v>
      </c>
    </row>
    <row r="83" spans="1:15" ht="12.75">
      <c r="A83" s="4" t="s">
        <v>314</v>
      </c>
      <c r="B83">
        <f t="shared" si="6"/>
        <v>283</v>
      </c>
      <c r="C83" t="s">
        <v>11</v>
      </c>
      <c r="D83">
        <f t="shared" si="7"/>
        <v>165</v>
      </c>
      <c r="E83" s="9" t="s">
        <v>129</v>
      </c>
      <c r="F83" t="s">
        <v>126</v>
      </c>
      <c r="G83">
        <v>51</v>
      </c>
      <c r="H83">
        <v>58</v>
      </c>
      <c r="I83">
        <v>45</v>
      </c>
      <c r="J83">
        <v>48</v>
      </c>
      <c r="K83">
        <v>37</v>
      </c>
      <c r="L83">
        <v>44</v>
      </c>
      <c r="M83">
        <f t="shared" si="8"/>
        <v>58</v>
      </c>
      <c r="N83" s="10" t="e">
        <f>IF(C83="D",VLOOKUP(M83,[0]!D_NDL,2,TRUE),VLOOKUP(M83,[0]!H_NDL,4,TRUE))</f>
        <v>#N/A</v>
      </c>
      <c r="O83">
        <f t="shared" si="9"/>
        <v>1</v>
      </c>
    </row>
    <row r="84" spans="1:15" ht="12.75">
      <c r="A84" s="4" t="s">
        <v>389</v>
      </c>
      <c r="B84">
        <f t="shared" si="6"/>
        <v>267</v>
      </c>
      <c r="C84" t="s">
        <v>11</v>
      </c>
      <c r="D84">
        <f t="shared" si="7"/>
        <v>181</v>
      </c>
      <c r="E84" s="9" t="s">
        <v>48</v>
      </c>
      <c r="F84" t="s">
        <v>49</v>
      </c>
      <c r="G84">
        <v>62</v>
      </c>
      <c r="H84">
        <v>70</v>
      </c>
      <c r="I84">
        <v>66</v>
      </c>
      <c r="J84">
        <v>69</v>
      </c>
      <c r="K84">
        <v>0</v>
      </c>
      <c r="L84">
        <v>0</v>
      </c>
      <c r="M84">
        <f t="shared" si="8"/>
        <v>70</v>
      </c>
      <c r="N84" s="10" t="e">
        <f>IF(C84="D",VLOOKUP(M84,[0]!D_NDL,2,TRUE),VLOOKUP(M84,[0]!H_NDL,4,TRUE))</f>
        <v>#N/A</v>
      </c>
      <c r="O84">
        <f t="shared" si="9"/>
        <v>1</v>
      </c>
    </row>
    <row r="85" spans="1:15" ht="12.75">
      <c r="A85" s="4"/>
      <c r="B85">
        <f t="shared" si="6"/>
        <v>267</v>
      </c>
      <c r="C85" t="s">
        <v>11</v>
      </c>
      <c r="D85">
        <f t="shared" si="7"/>
        <v>181</v>
      </c>
      <c r="E85" s="9" t="s">
        <v>239</v>
      </c>
      <c r="F85" t="s">
        <v>126</v>
      </c>
      <c r="G85">
        <v>0</v>
      </c>
      <c r="H85">
        <v>70</v>
      </c>
      <c r="I85">
        <v>58</v>
      </c>
      <c r="J85">
        <v>59</v>
      </c>
      <c r="K85">
        <v>49</v>
      </c>
      <c r="L85">
        <v>31</v>
      </c>
      <c r="M85">
        <f t="shared" si="8"/>
        <v>70</v>
      </c>
      <c r="N85" s="10" t="e">
        <f>IF(C85="D",VLOOKUP(M85,[0]!D_NDL,2,TRUE),VLOOKUP(M85,[0]!H_NDL,4,TRUE))</f>
        <v>#N/A</v>
      </c>
      <c r="O85">
        <f t="shared" si="9"/>
        <v>1</v>
      </c>
    </row>
    <row r="86" spans="1:15" ht="12.75">
      <c r="A86" s="4" t="s">
        <v>315</v>
      </c>
      <c r="B86">
        <f t="shared" si="6"/>
        <v>264</v>
      </c>
      <c r="C86" t="s">
        <v>11</v>
      </c>
      <c r="D86">
        <f t="shared" si="7"/>
        <v>184</v>
      </c>
      <c r="E86" s="9" t="s">
        <v>107</v>
      </c>
      <c r="F86" t="s">
        <v>45</v>
      </c>
      <c r="G86">
        <v>52</v>
      </c>
      <c r="H86">
        <v>0</v>
      </c>
      <c r="I86">
        <v>54</v>
      </c>
      <c r="J86">
        <v>58</v>
      </c>
      <c r="K86">
        <v>56</v>
      </c>
      <c r="L86">
        <v>44</v>
      </c>
      <c r="M86">
        <f t="shared" si="8"/>
        <v>58</v>
      </c>
      <c r="N86" s="10" t="e">
        <f>IF(C86="D",VLOOKUP(M86,[0]!D_NDL,2,TRUE),VLOOKUP(M86,[0]!H_NDL,4,TRUE))</f>
        <v>#N/A</v>
      </c>
      <c r="O86">
        <f t="shared" si="9"/>
        <v>1</v>
      </c>
    </row>
    <row r="87" spans="1:15" ht="12.75">
      <c r="A87" s="4"/>
      <c r="B87">
        <f t="shared" si="6"/>
        <v>264</v>
      </c>
      <c r="C87" t="s">
        <v>11</v>
      </c>
      <c r="D87">
        <f t="shared" si="7"/>
        <v>184</v>
      </c>
      <c r="E87" s="9" t="s">
        <v>87</v>
      </c>
      <c r="F87" t="s">
        <v>70</v>
      </c>
      <c r="G87">
        <v>53</v>
      </c>
      <c r="H87">
        <v>49</v>
      </c>
      <c r="I87">
        <v>0</v>
      </c>
      <c r="J87">
        <v>51</v>
      </c>
      <c r="K87">
        <v>47</v>
      </c>
      <c r="L87">
        <v>64</v>
      </c>
      <c r="M87">
        <f t="shared" si="8"/>
        <v>64</v>
      </c>
      <c r="N87" s="10" t="e">
        <f>IF(C87="D",VLOOKUP(M87,[0]!D_NDL,2,TRUE),VLOOKUP(M87,[0]!H_NDL,4,TRUE))</f>
        <v>#N/A</v>
      </c>
      <c r="O87">
        <f t="shared" si="9"/>
        <v>1</v>
      </c>
    </row>
    <row r="88" spans="1:15" ht="12.75">
      <c r="A88" s="4" t="s">
        <v>316</v>
      </c>
      <c r="B88">
        <f t="shared" si="6"/>
        <v>262</v>
      </c>
      <c r="C88" t="s">
        <v>11</v>
      </c>
      <c r="D88">
        <f t="shared" si="7"/>
        <v>186</v>
      </c>
      <c r="E88" s="9" t="s">
        <v>230</v>
      </c>
      <c r="F88" t="s">
        <v>206</v>
      </c>
      <c r="G88">
        <v>49</v>
      </c>
      <c r="H88">
        <v>56</v>
      </c>
      <c r="I88">
        <v>0</v>
      </c>
      <c r="J88">
        <v>64</v>
      </c>
      <c r="K88">
        <v>49</v>
      </c>
      <c r="L88">
        <v>44</v>
      </c>
      <c r="M88">
        <f t="shared" si="8"/>
        <v>64</v>
      </c>
      <c r="N88" s="10" t="e">
        <f>IF(C88="D",VLOOKUP(M88,[0]!D_NDL,2,TRUE),VLOOKUP(M88,[0]!H_NDL,4,TRUE))</f>
        <v>#N/A</v>
      </c>
      <c r="O88">
        <f t="shared" si="9"/>
        <v>1</v>
      </c>
    </row>
    <row r="89" spans="1:15" ht="12.75">
      <c r="A89" s="4"/>
      <c r="B89">
        <f t="shared" si="6"/>
        <v>262</v>
      </c>
      <c r="C89" t="s">
        <v>11</v>
      </c>
      <c r="D89">
        <f t="shared" si="7"/>
        <v>186</v>
      </c>
      <c r="E89" s="9" t="s">
        <v>285</v>
      </c>
      <c r="F89" t="s">
        <v>54</v>
      </c>
      <c r="G89">
        <v>45</v>
      </c>
      <c r="H89">
        <v>45</v>
      </c>
      <c r="I89">
        <v>0</v>
      </c>
      <c r="J89">
        <v>53</v>
      </c>
      <c r="K89">
        <v>64</v>
      </c>
      <c r="L89">
        <v>55</v>
      </c>
      <c r="M89">
        <f t="shared" si="8"/>
        <v>64</v>
      </c>
      <c r="N89" s="10" t="e">
        <f>IF(C89="D",VLOOKUP(M89,[0]!D_NDL,2,TRUE),VLOOKUP(M89,[0]!H_NDL,4,TRUE))</f>
        <v>#N/A</v>
      </c>
      <c r="O89">
        <f t="shared" si="9"/>
        <v>1</v>
      </c>
    </row>
    <row r="90" spans="1:15" ht="12.75">
      <c r="A90" s="4" t="s">
        <v>390</v>
      </c>
      <c r="B90">
        <f t="shared" si="6"/>
        <v>260</v>
      </c>
      <c r="C90"/>
      <c r="D90">
        <f t="shared" si="7"/>
        <v>188</v>
      </c>
      <c r="E90" s="9" t="s">
        <v>300</v>
      </c>
      <c r="F90" t="s">
        <v>32</v>
      </c>
      <c r="G90">
        <v>46</v>
      </c>
      <c r="H90">
        <v>48</v>
      </c>
      <c r="I90">
        <v>57</v>
      </c>
      <c r="J90">
        <v>62</v>
      </c>
      <c r="K90">
        <v>47</v>
      </c>
      <c r="L90">
        <v>0</v>
      </c>
      <c r="M90">
        <f t="shared" si="8"/>
        <v>62</v>
      </c>
      <c r="N90" s="10" t="e">
        <f>IF(C90="D",VLOOKUP(M90,[0]!D_NDL,2,TRUE),VLOOKUP(M90,[0]!H_NDL,4,TRUE))</f>
        <v>#N/A</v>
      </c>
      <c r="O90">
        <f t="shared" si="9"/>
        <v>1</v>
      </c>
    </row>
    <row r="91" spans="1:15" ht="12.75">
      <c r="A91" s="4" t="s">
        <v>317</v>
      </c>
      <c r="B91">
        <f t="shared" si="6"/>
        <v>258</v>
      </c>
      <c r="C91" t="s">
        <v>11</v>
      </c>
      <c r="D91">
        <f t="shared" si="7"/>
        <v>190</v>
      </c>
      <c r="E91" s="9" t="s">
        <v>125</v>
      </c>
      <c r="F91" t="s">
        <v>126</v>
      </c>
      <c r="G91">
        <v>44</v>
      </c>
      <c r="H91">
        <v>48</v>
      </c>
      <c r="I91">
        <v>0</v>
      </c>
      <c r="J91">
        <v>55</v>
      </c>
      <c r="K91">
        <v>56</v>
      </c>
      <c r="L91">
        <v>55</v>
      </c>
      <c r="M91">
        <f t="shared" si="8"/>
        <v>56</v>
      </c>
      <c r="N91" s="10" t="e">
        <f>IF(C91="D",VLOOKUP(M91,[0]!D_NDL,2,TRUE),VLOOKUP(M91,[0]!H_NDL,4,TRUE))</f>
        <v>#N/A</v>
      </c>
      <c r="O91">
        <f t="shared" si="9"/>
        <v>1</v>
      </c>
    </row>
    <row r="92" spans="1:15" ht="12.75">
      <c r="A92" s="4" t="s">
        <v>342</v>
      </c>
      <c r="B92">
        <f t="shared" si="6"/>
        <v>253</v>
      </c>
      <c r="C92" t="s">
        <v>11</v>
      </c>
      <c r="D92">
        <f t="shared" si="7"/>
        <v>195</v>
      </c>
      <c r="E92" s="9" t="s">
        <v>144</v>
      </c>
      <c r="F92" t="s">
        <v>21</v>
      </c>
      <c r="G92">
        <v>46</v>
      </c>
      <c r="H92">
        <v>47</v>
      </c>
      <c r="I92">
        <v>44</v>
      </c>
      <c r="J92">
        <v>62</v>
      </c>
      <c r="K92">
        <v>0</v>
      </c>
      <c r="L92">
        <v>54</v>
      </c>
      <c r="M92">
        <f t="shared" si="8"/>
        <v>62</v>
      </c>
      <c r="N92" s="10" t="e">
        <f>IF(C92="D",VLOOKUP(M92,[0]!D_NDL,2,TRUE),VLOOKUP(M92,[0]!H_NDL,4,TRUE))</f>
        <v>#N/A</v>
      </c>
      <c r="O92">
        <f t="shared" si="9"/>
        <v>1</v>
      </c>
    </row>
    <row r="93" spans="1:15" ht="12.75">
      <c r="A93" s="4" t="s">
        <v>371</v>
      </c>
      <c r="B93">
        <f t="shared" si="6"/>
        <v>249</v>
      </c>
      <c r="C93" t="s">
        <v>11</v>
      </c>
      <c r="D93">
        <f t="shared" si="7"/>
        <v>199</v>
      </c>
      <c r="E93" s="9" t="s">
        <v>186</v>
      </c>
      <c r="F93" t="s">
        <v>45</v>
      </c>
      <c r="G93">
        <v>58</v>
      </c>
      <c r="H93">
        <v>62</v>
      </c>
      <c r="I93">
        <v>0</v>
      </c>
      <c r="J93">
        <v>0</v>
      </c>
      <c r="K93">
        <v>65</v>
      </c>
      <c r="L93">
        <v>64</v>
      </c>
      <c r="M93">
        <f t="shared" si="8"/>
        <v>65</v>
      </c>
      <c r="N93" s="10" t="e">
        <f>IF(C93="D",VLOOKUP(M93,[0]!D_NDL,2,TRUE),VLOOKUP(M93,[0]!H_NDL,4,TRUE))</f>
        <v>#N/A</v>
      </c>
      <c r="O93">
        <f t="shared" si="9"/>
        <v>1</v>
      </c>
    </row>
    <row r="94" spans="1:15" ht="12.75">
      <c r="A94" s="4" t="s">
        <v>372</v>
      </c>
      <c r="B94">
        <f t="shared" si="6"/>
        <v>239</v>
      </c>
      <c r="C94" t="s">
        <v>11</v>
      </c>
      <c r="D94">
        <f t="shared" si="7"/>
        <v>209</v>
      </c>
      <c r="E94" s="9" t="s">
        <v>233</v>
      </c>
      <c r="F94" t="s">
        <v>206</v>
      </c>
      <c r="G94">
        <v>0</v>
      </c>
      <c r="H94">
        <v>69</v>
      </c>
      <c r="I94">
        <v>56</v>
      </c>
      <c r="J94">
        <v>58</v>
      </c>
      <c r="K94">
        <v>56</v>
      </c>
      <c r="L94">
        <v>0</v>
      </c>
      <c r="M94">
        <f t="shared" si="8"/>
        <v>69</v>
      </c>
      <c r="N94" s="10" t="e">
        <f>IF(C94="D",VLOOKUP(M94,[0]!D_NDL,2,TRUE),VLOOKUP(M94,[0]!H_NDL,4,TRUE))</f>
        <v>#N/A</v>
      </c>
      <c r="O94">
        <f t="shared" si="9"/>
        <v>1</v>
      </c>
    </row>
    <row r="95" spans="1:15" ht="12.75">
      <c r="A95" s="4"/>
      <c r="B95">
        <f t="shared" si="6"/>
        <v>239</v>
      </c>
      <c r="C95"/>
      <c r="D95">
        <f t="shared" si="7"/>
        <v>209</v>
      </c>
      <c r="E95" s="9" t="s">
        <v>381</v>
      </c>
      <c r="F95" t="s">
        <v>277</v>
      </c>
      <c r="G95">
        <v>0</v>
      </c>
      <c r="H95">
        <v>50</v>
      </c>
      <c r="I95">
        <v>46</v>
      </c>
      <c r="J95">
        <v>52</v>
      </c>
      <c r="K95">
        <v>47</v>
      </c>
      <c r="L95">
        <v>44</v>
      </c>
      <c r="M95">
        <f t="shared" si="8"/>
        <v>52</v>
      </c>
      <c r="N95" s="10" t="e">
        <f>IF(C95="D",VLOOKUP(M95,[0]!D_NDL,2,TRUE),VLOOKUP(M95,[0]!H_NDL,4,TRUE))</f>
        <v>#N/A</v>
      </c>
      <c r="O95">
        <f t="shared" si="9"/>
        <v>1</v>
      </c>
    </row>
    <row r="96" spans="1:15" ht="12.75">
      <c r="A96" s="4" t="s">
        <v>391</v>
      </c>
      <c r="B96">
        <f t="shared" si="6"/>
        <v>234</v>
      </c>
      <c r="C96" t="s">
        <v>11</v>
      </c>
      <c r="D96">
        <f t="shared" si="7"/>
        <v>214</v>
      </c>
      <c r="E96" s="9" t="s">
        <v>99</v>
      </c>
      <c r="F96" t="s">
        <v>93</v>
      </c>
      <c r="G96">
        <v>0</v>
      </c>
      <c r="H96">
        <v>59</v>
      </c>
      <c r="I96">
        <v>55</v>
      </c>
      <c r="J96">
        <v>0</v>
      </c>
      <c r="K96">
        <v>68</v>
      </c>
      <c r="L96">
        <v>52</v>
      </c>
      <c r="M96">
        <f t="shared" si="8"/>
        <v>68</v>
      </c>
      <c r="N96" s="10" t="e">
        <f>IF(C96="D",VLOOKUP(M96,[0]!D_NDL,2,TRUE),VLOOKUP(M96,[0]!H_NDL,4,TRUE))</f>
        <v>#N/A</v>
      </c>
      <c r="O96">
        <f t="shared" si="9"/>
        <v>1</v>
      </c>
    </row>
    <row r="97" spans="1:15" ht="12.75">
      <c r="A97" s="4" t="s">
        <v>318</v>
      </c>
      <c r="B97">
        <f t="shared" si="6"/>
        <v>228</v>
      </c>
      <c r="C97" t="s">
        <v>11</v>
      </c>
      <c r="D97">
        <f t="shared" si="7"/>
        <v>220</v>
      </c>
      <c r="E97" s="9" t="s">
        <v>112</v>
      </c>
      <c r="F97" t="s">
        <v>45</v>
      </c>
      <c r="G97">
        <v>0</v>
      </c>
      <c r="H97">
        <v>55</v>
      </c>
      <c r="I97">
        <v>61</v>
      </c>
      <c r="J97">
        <v>46</v>
      </c>
      <c r="K97">
        <v>33</v>
      </c>
      <c r="L97">
        <v>33</v>
      </c>
      <c r="M97">
        <f t="shared" si="8"/>
        <v>61</v>
      </c>
      <c r="N97" s="10" t="e">
        <f>IF(C97="D",VLOOKUP(M97,[0]!D_NDL,2,TRUE),VLOOKUP(M97,[0]!H_NDL,4,TRUE))</f>
        <v>#N/A</v>
      </c>
      <c r="O97">
        <f t="shared" si="9"/>
        <v>1</v>
      </c>
    </row>
    <row r="98" spans="1:15" ht="12.75">
      <c r="A98" s="4" t="s">
        <v>331</v>
      </c>
      <c r="B98">
        <f t="shared" si="6"/>
        <v>227</v>
      </c>
      <c r="C98" t="s">
        <v>11</v>
      </c>
      <c r="D98">
        <f t="shared" si="7"/>
        <v>221</v>
      </c>
      <c r="E98" s="9" t="s">
        <v>96</v>
      </c>
      <c r="F98" t="s">
        <v>93</v>
      </c>
      <c r="G98">
        <v>0</v>
      </c>
      <c r="H98">
        <v>59</v>
      </c>
      <c r="I98">
        <v>0</v>
      </c>
      <c r="J98">
        <v>63</v>
      </c>
      <c r="K98">
        <v>52</v>
      </c>
      <c r="L98">
        <v>53</v>
      </c>
      <c r="M98">
        <f t="shared" si="8"/>
        <v>63</v>
      </c>
      <c r="N98" s="10" t="e">
        <f>IF(C98="D",VLOOKUP(M98,[0]!D_NDL,2,TRUE),VLOOKUP(M98,[0]!H_NDL,4,TRUE))</f>
        <v>#N/A</v>
      </c>
      <c r="O98">
        <f t="shared" si="9"/>
        <v>1</v>
      </c>
    </row>
    <row r="99" spans="1:15" ht="12.75">
      <c r="A99" s="4" t="s">
        <v>352</v>
      </c>
      <c r="B99">
        <f t="shared" si="6"/>
        <v>226</v>
      </c>
      <c r="C99"/>
      <c r="D99">
        <f t="shared" si="7"/>
        <v>222</v>
      </c>
      <c r="E99" s="9" t="s">
        <v>298</v>
      </c>
      <c r="F99" t="s">
        <v>277</v>
      </c>
      <c r="G99">
        <v>47</v>
      </c>
      <c r="H99">
        <v>48</v>
      </c>
      <c r="I99">
        <v>44</v>
      </c>
      <c r="J99">
        <v>42</v>
      </c>
      <c r="K99">
        <v>0</v>
      </c>
      <c r="L99">
        <v>45</v>
      </c>
      <c r="M99">
        <f t="shared" si="8"/>
        <v>48</v>
      </c>
      <c r="N99" s="10" t="e">
        <f>IF(C99="D",VLOOKUP(M99,[0]!D_NDL,2,TRUE),VLOOKUP(M99,[0]!H_NDL,4,TRUE))</f>
        <v>#N/A</v>
      </c>
      <c r="O99">
        <f t="shared" si="9"/>
        <v>1</v>
      </c>
    </row>
    <row r="100" spans="1:15" ht="12.75">
      <c r="A100" s="4" t="s">
        <v>319</v>
      </c>
      <c r="B100">
        <f t="shared" si="6"/>
        <v>217</v>
      </c>
      <c r="C100" t="s">
        <v>11</v>
      </c>
      <c r="D100">
        <f t="shared" si="7"/>
        <v>231</v>
      </c>
      <c r="E100" s="9" t="s">
        <v>76</v>
      </c>
      <c r="F100" t="s">
        <v>24</v>
      </c>
      <c r="G100">
        <v>56</v>
      </c>
      <c r="H100">
        <v>61</v>
      </c>
      <c r="I100">
        <v>53</v>
      </c>
      <c r="J100">
        <v>0</v>
      </c>
      <c r="K100">
        <v>0</v>
      </c>
      <c r="L100">
        <v>47</v>
      </c>
      <c r="M100">
        <f t="shared" si="8"/>
        <v>61</v>
      </c>
      <c r="N100" s="10" t="e">
        <f>IF(C100="D",VLOOKUP(M100,[0]!D_NDL,2,TRUE),VLOOKUP(M100,[0]!H_NDL,4,TRUE))</f>
        <v>#N/A</v>
      </c>
      <c r="O100">
        <f t="shared" si="9"/>
        <v>1</v>
      </c>
    </row>
    <row r="101" spans="1:15" ht="12.75">
      <c r="A101" s="4" t="s">
        <v>320</v>
      </c>
      <c r="B101">
        <f aca="true" t="shared" si="10" ref="B101:B133">G101+H101+I101+J101+K101+L101</f>
        <v>216</v>
      </c>
      <c r="C101" t="s">
        <v>11</v>
      </c>
      <c r="D101">
        <f aca="true" t="shared" si="11" ref="D101:D134">$B$5-B101</f>
        <v>232</v>
      </c>
      <c r="E101" s="9" t="s">
        <v>142</v>
      </c>
      <c r="F101" t="s">
        <v>45</v>
      </c>
      <c r="G101">
        <v>38</v>
      </c>
      <c r="H101">
        <v>31</v>
      </c>
      <c r="I101">
        <v>48</v>
      </c>
      <c r="J101">
        <v>45</v>
      </c>
      <c r="K101">
        <v>54</v>
      </c>
      <c r="L101">
        <v>0</v>
      </c>
      <c r="M101">
        <f t="shared" si="8"/>
        <v>54</v>
      </c>
      <c r="N101" s="10" t="e">
        <f>IF(C101="D",VLOOKUP(M101,[0]!D_NDL,2,TRUE),VLOOKUP(M101,[0]!H_NDL,4,TRUE))</f>
        <v>#N/A</v>
      </c>
      <c r="O101">
        <f t="shared" si="9"/>
        <v>1</v>
      </c>
    </row>
    <row r="102" spans="1:15" ht="12.75">
      <c r="A102" s="4"/>
      <c r="B102">
        <f t="shared" si="10"/>
        <v>216</v>
      </c>
      <c r="C102" t="s">
        <v>11</v>
      </c>
      <c r="D102">
        <f t="shared" si="11"/>
        <v>232</v>
      </c>
      <c r="E102" s="9" t="s">
        <v>220</v>
      </c>
      <c r="F102" t="s">
        <v>70</v>
      </c>
      <c r="G102">
        <v>0</v>
      </c>
      <c r="H102">
        <v>53</v>
      </c>
      <c r="I102">
        <v>56</v>
      </c>
      <c r="J102">
        <v>0</v>
      </c>
      <c r="K102">
        <v>61</v>
      </c>
      <c r="L102">
        <v>46</v>
      </c>
      <c r="M102">
        <f t="shared" si="8"/>
        <v>61</v>
      </c>
      <c r="N102" s="10" t="e">
        <f>IF(C102="D",VLOOKUP(M102,[0]!D_NDL,2,TRUE),VLOOKUP(M102,[0]!H_NDL,4,TRUE))</f>
        <v>#N/A</v>
      </c>
      <c r="O102">
        <f t="shared" si="9"/>
        <v>1</v>
      </c>
    </row>
    <row r="103" spans="1:15" ht="12.75">
      <c r="A103" s="4" t="s">
        <v>392</v>
      </c>
      <c r="B103">
        <f t="shared" si="10"/>
        <v>211</v>
      </c>
      <c r="C103" t="s">
        <v>11</v>
      </c>
      <c r="D103">
        <f t="shared" si="11"/>
        <v>237</v>
      </c>
      <c r="E103" s="9" t="s">
        <v>293</v>
      </c>
      <c r="F103" t="s">
        <v>277</v>
      </c>
      <c r="G103">
        <v>38</v>
      </c>
      <c r="H103">
        <v>0</v>
      </c>
      <c r="I103">
        <v>43</v>
      </c>
      <c r="J103">
        <v>45</v>
      </c>
      <c r="K103">
        <v>36</v>
      </c>
      <c r="L103">
        <v>49</v>
      </c>
      <c r="M103">
        <f t="shared" si="8"/>
        <v>49</v>
      </c>
      <c r="N103" s="10" t="e">
        <f>IF(C103="D",VLOOKUP(M103,[0]!D_NDL,2,TRUE),VLOOKUP(M103,[0]!H_NDL,4,TRUE))</f>
        <v>#N/A</v>
      </c>
      <c r="O103">
        <f t="shared" si="9"/>
        <v>1</v>
      </c>
    </row>
    <row r="104" spans="1:15" ht="12.75">
      <c r="A104" s="4" t="s">
        <v>393</v>
      </c>
      <c r="B104">
        <f t="shared" si="10"/>
        <v>210</v>
      </c>
      <c r="C104"/>
      <c r="D104">
        <f t="shared" si="11"/>
        <v>238</v>
      </c>
      <c r="E104" s="9" t="s">
        <v>295</v>
      </c>
      <c r="F104" t="s">
        <v>277</v>
      </c>
      <c r="G104">
        <v>48</v>
      </c>
      <c r="H104">
        <v>34</v>
      </c>
      <c r="I104">
        <v>0</v>
      </c>
      <c r="J104">
        <v>54</v>
      </c>
      <c r="K104">
        <v>38</v>
      </c>
      <c r="L104">
        <v>36</v>
      </c>
      <c r="M104">
        <f t="shared" si="8"/>
        <v>54</v>
      </c>
      <c r="N104" s="10" t="e">
        <f>IF(C104="D",VLOOKUP(M104,[0]!D_NDL,2,TRUE),VLOOKUP(M104,[0]!H_NDL,4,TRUE))</f>
        <v>#N/A</v>
      </c>
      <c r="O104">
        <f t="shared" si="9"/>
        <v>1</v>
      </c>
    </row>
    <row r="105" spans="1:15" ht="12.75">
      <c r="A105" s="4" t="s">
        <v>332</v>
      </c>
      <c r="B105">
        <f t="shared" si="10"/>
        <v>208</v>
      </c>
      <c r="C105" t="s">
        <v>11</v>
      </c>
      <c r="D105">
        <f t="shared" si="11"/>
        <v>240</v>
      </c>
      <c r="E105" s="9" t="s">
        <v>94</v>
      </c>
      <c r="F105" t="s">
        <v>20</v>
      </c>
      <c r="G105">
        <v>39</v>
      </c>
      <c r="H105">
        <v>32</v>
      </c>
      <c r="I105">
        <v>26</v>
      </c>
      <c r="J105">
        <v>24</v>
      </c>
      <c r="K105">
        <v>35</v>
      </c>
      <c r="L105">
        <v>52</v>
      </c>
      <c r="M105">
        <f t="shared" si="8"/>
        <v>52</v>
      </c>
      <c r="N105" s="10" t="e">
        <f>IF(C105="D",VLOOKUP(M105,[0]!D_NDL,2,TRUE),VLOOKUP(M105,[0]!H_NDL,4,TRUE))</f>
        <v>#N/A</v>
      </c>
      <c r="O105">
        <f t="shared" si="9"/>
        <v>1</v>
      </c>
    </row>
    <row r="106" spans="1:15" ht="12.75">
      <c r="A106" s="4" t="s">
        <v>394</v>
      </c>
      <c r="B106">
        <f t="shared" si="10"/>
        <v>195</v>
      </c>
      <c r="C106" t="s">
        <v>11</v>
      </c>
      <c r="D106">
        <f t="shared" si="11"/>
        <v>253</v>
      </c>
      <c r="E106" s="9" t="s">
        <v>128</v>
      </c>
      <c r="F106" t="s">
        <v>126</v>
      </c>
      <c r="G106">
        <v>0</v>
      </c>
      <c r="H106">
        <v>0</v>
      </c>
      <c r="I106">
        <v>46</v>
      </c>
      <c r="J106">
        <v>51</v>
      </c>
      <c r="K106">
        <v>48</v>
      </c>
      <c r="L106">
        <v>50</v>
      </c>
      <c r="M106">
        <f t="shared" si="8"/>
        <v>51</v>
      </c>
      <c r="N106" s="10" t="e">
        <f>IF(C106="D",VLOOKUP(M106,[0]!D_NDL,2,TRUE),VLOOKUP(M106,[0]!H_NDL,4,TRUE))</f>
        <v>#N/A</v>
      </c>
      <c r="O106">
        <f t="shared" si="9"/>
        <v>1</v>
      </c>
    </row>
    <row r="107" spans="1:15" ht="12.75">
      <c r="A107" s="4" t="s">
        <v>353</v>
      </c>
      <c r="B107">
        <f t="shared" si="10"/>
        <v>191</v>
      </c>
      <c r="C107" t="s">
        <v>11</v>
      </c>
      <c r="D107">
        <f t="shared" si="11"/>
        <v>257</v>
      </c>
      <c r="E107" s="9" t="s">
        <v>291</v>
      </c>
      <c r="F107" t="s">
        <v>277</v>
      </c>
      <c r="G107">
        <v>44</v>
      </c>
      <c r="H107">
        <v>0</v>
      </c>
      <c r="I107">
        <v>52</v>
      </c>
      <c r="J107">
        <v>48</v>
      </c>
      <c r="K107">
        <v>47</v>
      </c>
      <c r="L107">
        <v>0</v>
      </c>
      <c r="M107">
        <f t="shared" si="8"/>
        <v>52</v>
      </c>
      <c r="N107" s="10" t="e">
        <f>IF(C107="D",VLOOKUP(M107,[0]!D_NDL,2,TRUE),VLOOKUP(M107,[0]!H_NDL,4,TRUE))</f>
        <v>#N/A</v>
      </c>
      <c r="O107">
        <f t="shared" si="9"/>
        <v>1</v>
      </c>
    </row>
    <row r="108" spans="1:15" ht="12.75">
      <c r="A108" s="4" t="s">
        <v>251</v>
      </c>
      <c r="B108">
        <f t="shared" si="10"/>
        <v>188</v>
      </c>
      <c r="C108"/>
      <c r="D108">
        <f t="shared" si="11"/>
        <v>260</v>
      </c>
      <c r="E108" s="9" t="s">
        <v>284</v>
      </c>
      <c r="F108" t="s">
        <v>134</v>
      </c>
      <c r="G108">
        <v>20</v>
      </c>
      <c r="H108">
        <v>46</v>
      </c>
      <c r="I108">
        <v>34</v>
      </c>
      <c r="J108">
        <v>52</v>
      </c>
      <c r="K108">
        <v>36</v>
      </c>
      <c r="L108">
        <v>0</v>
      </c>
      <c r="M108">
        <f t="shared" si="8"/>
        <v>52</v>
      </c>
      <c r="N108" s="10" t="e">
        <f>IF(C108="D",VLOOKUP(M108,[0]!D_NDL,2,TRUE),VLOOKUP(M108,[0]!H_NDL,4,TRUE))</f>
        <v>#N/A</v>
      </c>
      <c r="O108">
        <f t="shared" si="9"/>
        <v>1</v>
      </c>
    </row>
    <row r="109" spans="1:15" ht="12.75">
      <c r="A109" s="4" t="s">
        <v>354</v>
      </c>
      <c r="B109">
        <f t="shared" si="10"/>
        <v>187</v>
      </c>
      <c r="C109"/>
      <c r="D109">
        <f t="shared" si="11"/>
        <v>261</v>
      </c>
      <c r="E109" s="9" t="s">
        <v>297</v>
      </c>
      <c r="F109" t="s">
        <v>277</v>
      </c>
      <c r="G109">
        <v>0</v>
      </c>
      <c r="H109">
        <v>45</v>
      </c>
      <c r="I109">
        <v>47</v>
      </c>
      <c r="J109">
        <v>0</v>
      </c>
      <c r="K109">
        <v>49</v>
      </c>
      <c r="L109">
        <v>46</v>
      </c>
      <c r="M109">
        <f t="shared" si="8"/>
        <v>49</v>
      </c>
      <c r="N109" s="10" t="e">
        <f>IF(C109="D",VLOOKUP(M109,[0]!D_NDL,2,TRUE),VLOOKUP(M109,[0]!H_NDL,4,TRUE))</f>
        <v>#N/A</v>
      </c>
      <c r="O109">
        <f t="shared" si="9"/>
        <v>1</v>
      </c>
    </row>
    <row r="110" spans="1:15" ht="12.75">
      <c r="A110" s="4"/>
      <c r="B110">
        <f t="shared" si="10"/>
        <v>187</v>
      </c>
      <c r="C110" t="s">
        <v>11</v>
      </c>
      <c r="D110">
        <f t="shared" si="11"/>
        <v>261</v>
      </c>
      <c r="E110" s="9" t="s">
        <v>217</v>
      </c>
      <c r="F110" t="s">
        <v>134</v>
      </c>
      <c r="G110">
        <v>0</v>
      </c>
      <c r="H110">
        <v>35</v>
      </c>
      <c r="I110">
        <v>32</v>
      </c>
      <c r="J110">
        <v>47</v>
      </c>
      <c r="K110">
        <v>37</v>
      </c>
      <c r="L110">
        <v>36</v>
      </c>
      <c r="M110">
        <f t="shared" si="8"/>
        <v>47</v>
      </c>
      <c r="N110" s="10" t="e">
        <f>IF(C110="D",VLOOKUP(M110,[0]!D_NDL,2,TRUE),VLOOKUP(M110,[0]!H_NDL,4,TRUE))</f>
        <v>#N/A</v>
      </c>
      <c r="O110">
        <f t="shared" si="9"/>
        <v>1</v>
      </c>
    </row>
    <row r="111" spans="1:15" ht="12.75">
      <c r="A111" s="4" t="s">
        <v>333</v>
      </c>
      <c r="B111">
        <f t="shared" si="10"/>
        <v>179</v>
      </c>
      <c r="C111" t="s">
        <v>11</v>
      </c>
      <c r="D111">
        <f t="shared" si="11"/>
        <v>269</v>
      </c>
      <c r="E111" s="9" t="s">
        <v>98</v>
      </c>
      <c r="F111" t="s">
        <v>70</v>
      </c>
      <c r="G111">
        <v>57</v>
      </c>
      <c r="H111">
        <v>65</v>
      </c>
      <c r="I111">
        <v>0</v>
      </c>
      <c r="J111">
        <v>0</v>
      </c>
      <c r="K111">
        <v>0</v>
      </c>
      <c r="L111">
        <v>57</v>
      </c>
      <c r="M111">
        <f t="shared" si="8"/>
        <v>65</v>
      </c>
      <c r="N111" s="10" t="e">
        <f>IF(C111="D",VLOOKUP(M111,[0]!D_NDL,2,TRUE),VLOOKUP(M111,[0]!H_NDL,4,TRUE))</f>
        <v>#N/A</v>
      </c>
      <c r="O111">
        <f t="shared" si="9"/>
        <v>1</v>
      </c>
    </row>
    <row r="112" spans="1:15" ht="12.75">
      <c r="A112" s="4" t="s">
        <v>373</v>
      </c>
      <c r="B112">
        <f t="shared" si="10"/>
        <v>174</v>
      </c>
      <c r="C112" t="s">
        <v>11</v>
      </c>
      <c r="D112">
        <f t="shared" si="11"/>
        <v>274</v>
      </c>
      <c r="E112" s="9" t="s">
        <v>227</v>
      </c>
      <c r="F112" t="s">
        <v>49</v>
      </c>
      <c r="G112">
        <v>0</v>
      </c>
      <c r="H112">
        <v>61</v>
      </c>
      <c r="I112">
        <v>0</v>
      </c>
      <c r="J112">
        <v>56</v>
      </c>
      <c r="K112">
        <v>57</v>
      </c>
      <c r="L112">
        <v>0</v>
      </c>
      <c r="M112">
        <f t="shared" si="8"/>
        <v>61</v>
      </c>
      <c r="N112" s="10" t="e">
        <f>IF(C112="D",VLOOKUP(M112,[0]!D_NDL,2,TRUE),VLOOKUP(M112,[0]!H_NDL,4,TRUE))</f>
        <v>#N/A</v>
      </c>
      <c r="O112">
        <f t="shared" si="9"/>
        <v>1</v>
      </c>
    </row>
    <row r="113" spans="1:15" ht="12.75">
      <c r="A113" s="4" t="s">
        <v>334</v>
      </c>
      <c r="B113">
        <f t="shared" si="10"/>
        <v>166</v>
      </c>
      <c r="C113" t="s">
        <v>11</v>
      </c>
      <c r="D113">
        <f t="shared" si="11"/>
        <v>282</v>
      </c>
      <c r="E113" s="9" t="s">
        <v>92</v>
      </c>
      <c r="F113" t="s">
        <v>93</v>
      </c>
      <c r="G113">
        <v>0</v>
      </c>
      <c r="H113">
        <v>45</v>
      </c>
      <c r="I113">
        <v>0</v>
      </c>
      <c r="J113">
        <v>56</v>
      </c>
      <c r="K113">
        <v>65</v>
      </c>
      <c r="L113">
        <v>0</v>
      </c>
      <c r="M113">
        <f t="shared" si="8"/>
        <v>65</v>
      </c>
      <c r="N113" s="10" t="e">
        <f>IF(C113="D",VLOOKUP(M113,[0]!D_NDL,2,TRUE),VLOOKUP(M113,[0]!H_NDL,4,TRUE))</f>
        <v>#N/A</v>
      </c>
      <c r="O113">
        <f t="shared" si="9"/>
        <v>1</v>
      </c>
    </row>
    <row r="114" spans="1:15" ht="12.75">
      <c r="A114" s="4" t="s">
        <v>395</v>
      </c>
      <c r="B114">
        <f t="shared" si="10"/>
        <v>165</v>
      </c>
      <c r="C114" t="s">
        <v>11</v>
      </c>
      <c r="D114">
        <f t="shared" si="11"/>
        <v>283</v>
      </c>
      <c r="E114" s="9" t="s">
        <v>229</v>
      </c>
      <c r="F114" t="s">
        <v>206</v>
      </c>
      <c r="G114">
        <v>54</v>
      </c>
      <c r="H114">
        <v>0</v>
      </c>
      <c r="I114">
        <v>61</v>
      </c>
      <c r="J114">
        <v>0</v>
      </c>
      <c r="K114">
        <v>0</v>
      </c>
      <c r="L114">
        <v>50</v>
      </c>
      <c r="M114">
        <f t="shared" si="8"/>
        <v>61</v>
      </c>
      <c r="N114" s="10" t="e">
        <f>IF(C114="D",VLOOKUP(M114,[0]!D_NDL,2,TRUE),VLOOKUP(M114,[0]!H_NDL,4,TRUE))</f>
        <v>#N/A</v>
      </c>
      <c r="O114">
        <f t="shared" si="9"/>
        <v>1</v>
      </c>
    </row>
    <row r="115" spans="1:15" ht="12.75">
      <c r="A115" s="4" t="s">
        <v>335</v>
      </c>
      <c r="B115">
        <f t="shared" si="10"/>
        <v>164</v>
      </c>
      <c r="C115" t="s">
        <v>11</v>
      </c>
      <c r="D115">
        <f t="shared" si="11"/>
        <v>284</v>
      </c>
      <c r="E115" s="9" t="s">
        <v>234</v>
      </c>
      <c r="F115" t="s">
        <v>206</v>
      </c>
      <c r="G115">
        <v>0</v>
      </c>
      <c r="H115">
        <v>53</v>
      </c>
      <c r="I115">
        <v>57</v>
      </c>
      <c r="J115">
        <v>0</v>
      </c>
      <c r="K115">
        <v>54</v>
      </c>
      <c r="L115">
        <v>0</v>
      </c>
      <c r="M115">
        <f t="shared" si="8"/>
        <v>57</v>
      </c>
      <c r="N115" s="10" t="e">
        <f>IF(C115="D",VLOOKUP(M115,[0]!D_NDL,2,TRUE),VLOOKUP(M115,[0]!H_NDL,4,TRUE))</f>
        <v>#N/A</v>
      </c>
      <c r="O115">
        <f t="shared" si="9"/>
        <v>1</v>
      </c>
    </row>
    <row r="116" spans="1:15" ht="12.75">
      <c r="A116" s="4" t="s">
        <v>374</v>
      </c>
      <c r="B116">
        <f t="shared" si="10"/>
        <v>162</v>
      </c>
      <c r="C116" t="s">
        <v>11</v>
      </c>
      <c r="D116">
        <f t="shared" si="11"/>
        <v>286</v>
      </c>
      <c r="E116" s="9" t="s">
        <v>106</v>
      </c>
      <c r="F116" t="s">
        <v>93</v>
      </c>
      <c r="G116">
        <v>0</v>
      </c>
      <c r="H116">
        <v>57</v>
      </c>
      <c r="I116">
        <v>47</v>
      </c>
      <c r="J116">
        <v>58</v>
      </c>
      <c r="K116">
        <v>0</v>
      </c>
      <c r="L116">
        <v>0</v>
      </c>
      <c r="M116">
        <f t="shared" si="8"/>
        <v>58</v>
      </c>
      <c r="N116" s="10" t="e">
        <f>IF(C116="D",VLOOKUP(M116,[0]!D_NDL,2,TRUE),VLOOKUP(M116,[0]!H_NDL,4,TRUE))</f>
        <v>#N/A</v>
      </c>
      <c r="O116">
        <f t="shared" si="9"/>
        <v>1</v>
      </c>
    </row>
    <row r="117" spans="1:15" ht="12.75">
      <c r="A117" s="4" t="s">
        <v>321</v>
      </c>
      <c r="B117">
        <f t="shared" si="10"/>
        <v>159</v>
      </c>
      <c r="C117" t="s">
        <v>11</v>
      </c>
      <c r="D117">
        <f t="shared" si="11"/>
        <v>289</v>
      </c>
      <c r="E117" s="9" t="s">
        <v>231</v>
      </c>
      <c r="F117" t="s">
        <v>206</v>
      </c>
      <c r="G117">
        <v>50</v>
      </c>
      <c r="H117">
        <v>0</v>
      </c>
      <c r="I117">
        <v>0</v>
      </c>
      <c r="J117">
        <v>0</v>
      </c>
      <c r="K117">
        <v>60</v>
      </c>
      <c r="L117">
        <v>49</v>
      </c>
      <c r="M117">
        <f t="shared" si="8"/>
        <v>60</v>
      </c>
      <c r="N117" s="10" t="e">
        <f>IF(C117="D",VLOOKUP(M117,[0]!D_NDL,2,TRUE),VLOOKUP(M117,[0]!H_NDL,4,TRUE))</f>
        <v>#N/A</v>
      </c>
      <c r="O117">
        <f t="shared" si="9"/>
        <v>1</v>
      </c>
    </row>
    <row r="118" spans="1:15" ht="12.75">
      <c r="A118" s="4" t="s">
        <v>375</v>
      </c>
      <c r="B118">
        <f t="shared" si="10"/>
        <v>145</v>
      </c>
      <c r="C118" t="s">
        <v>11</v>
      </c>
      <c r="D118">
        <f t="shared" si="11"/>
        <v>303</v>
      </c>
      <c r="E118" s="9" t="s">
        <v>100</v>
      </c>
      <c r="F118" t="s">
        <v>93</v>
      </c>
      <c r="G118">
        <v>49</v>
      </c>
      <c r="H118">
        <v>0</v>
      </c>
      <c r="I118">
        <v>50</v>
      </c>
      <c r="J118">
        <v>46</v>
      </c>
      <c r="K118">
        <v>0</v>
      </c>
      <c r="L118">
        <v>0</v>
      </c>
      <c r="M118">
        <f t="shared" si="8"/>
        <v>50</v>
      </c>
      <c r="N118" s="10" t="e">
        <f>IF(C118="D",VLOOKUP(M118,[0]!D_NDL,2,TRUE),VLOOKUP(M118,[0]!H_NDL,4,TRUE))</f>
        <v>#N/A</v>
      </c>
      <c r="O118">
        <f t="shared" si="9"/>
        <v>1</v>
      </c>
    </row>
    <row r="119" spans="1:15" ht="12.75">
      <c r="A119" s="4"/>
      <c r="B119">
        <f t="shared" si="10"/>
        <v>145</v>
      </c>
      <c r="C119" t="s">
        <v>11</v>
      </c>
      <c r="D119">
        <f t="shared" si="11"/>
        <v>303</v>
      </c>
      <c r="E119" s="9" t="s">
        <v>292</v>
      </c>
      <c r="F119" t="s">
        <v>277</v>
      </c>
      <c r="G119">
        <v>39</v>
      </c>
      <c r="H119">
        <v>50</v>
      </c>
      <c r="I119">
        <v>0</v>
      </c>
      <c r="J119">
        <v>0</v>
      </c>
      <c r="K119">
        <v>0</v>
      </c>
      <c r="L119">
        <v>56</v>
      </c>
      <c r="M119">
        <f t="shared" si="8"/>
        <v>56</v>
      </c>
      <c r="N119" s="10" t="e">
        <f>IF(C119="D",VLOOKUP(M119,[0]!D_NDL,2,TRUE),VLOOKUP(M119,[0]!H_NDL,4,TRUE))</f>
        <v>#N/A</v>
      </c>
      <c r="O119">
        <f t="shared" si="9"/>
        <v>1</v>
      </c>
    </row>
    <row r="120" spans="1:15" ht="12.75">
      <c r="A120" s="4" t="s">
        <v>396</v>
      </c>
      <c r="B120">
        <f t="shared" si="10"/>
        <v>140</v>
      </c>
      <c r="C120" t="s">
        <v>11</v>
      </c>
      <c r="D120">
        <f t="shared" si="11"/>
        <v>308</v>
      </c>
      <c r="E120" s="9" t="s">
        <v>236</v>
      </c>
      <c r="F120" t="s">
        <v>206</v>
      </c>
      <c r="G120">
        <v>44</v>
      </c>
      <c r="H120">
        <v>0</v>
      </c>
      <c r="I120">
        <v>0</v>
      </c>
      <c r="J120">
        <v>44</v>
      </c>
      <c r="K120">
        <v>0</v>
      </c>
      <c r="L120">
        <v>52</v>
      </c>
      <c r="M120">
        <f t="shared" si="8"/>
        <v>52</v>
      </c>
      <c r="N120" s="10" t="e">
        <f>IF(C120="D",VLOOKUP(M120,[0]!D_NDL,2,TRUE),VLOOKUP(M120,[0]!H_NDL,4,TRUE))</f>
        <v>#N/A</v>
      </c>
      <c r="O120">
        <f t="shared" si="9"/>
        <v>1</v>
      </c>
    </row>
    <row r="121" spans="1:15" ht="12.75">
      <c r="A121" s="4" t="s">
        <v>355</v>
      </c>
      <c r="B121">
        <f t="shared" si="10"/>
        <v>120</v>
      </c>
      <c r="C121" t="s">
        <v>11</v>
      </c>
      <c r="D121">
        <f t="shared" si="11"/>
        <v>328</v>
      </c>
      <c r="E121" s="9" t="s">
        <v>344</v>
      </c>
      <c r="F121" t="s">
        <v>49</v>
      </c>
      <c r="G121">
        <v>0</v>
      </c>
      <c r="H121">
        <v>0</v>
      </c>
      <c r="I121">
        <v>0</v>
      </c>
      <c r="J121">
        <v>56</v>
      </c>
      <c r="K121">
        <v>64</v>
      </c>
      <c r="L121">
        <v>0</v>
      </c>
      <c r="M121">
        <f t="shared" si="8"/>
        <v>64</v>
      </c>
      <c r="N121" s="10" t="e">
        <f>IF(C121="D",VLOOKUP(M121,[0]!D_NDL,2,TRUE),VLOOKUP(M121,[0]!H_NDL,4,TRUE))</f>
        <v>#N/A</v>
      </c>
      <c r="O121">
        <f t="shared" si="9"/>
        <v>1</v>
      </c>
    </row>
    <row r="122" spans="1:15" ht="12.75">
      <c r="A122" s="4" t="s">
        <v>336</v>
      </c>
      <c r="B122">
        <f t="shared" si="10"/>
        <v>112</v>
      </c>
      <c r="C122" t="s">
        <v>11</v>
      </c>
      <c r="D122">
        <f t="shared" si="11"/>
        <v>336</v>
      </c>
      <c r="E122" s="9" t="s">
        <v>222</v>
      </c>
      <c r="F122" t="s">
        <v>93</v>
      </c>
      <c r="G122">
        <v>0</v>
      </c>
      <c r="H122">
        <v>0</v>
      </c>
      <c r="I122">
        <v>0</v>
      </c>
      <c r="J122">
        <v>0</v>
      </c>
      <c r="K122">
        <v>49</v>
      </c>
      <c r="L122">
        <v>63</v>
      </c>
      <c r="M122">
        <f t="shared" si="8"/>
        <v>63</v>
      </c>
      <c r="N122" s="10" t="e">
        <f>IF(C122="D",VLOOKUP(M122,[0]!D_NDL,2,TRUE),VLOOKUP(M122,[0]!H_NDL,4,TRUE))</f>
        <v>#N/A</v>
      </c>
      <c r="O122">
        <f t="shared" si="9"/>
        <v>1</v>
      </c>
    </row>
    <row r="123" spans="1:15" ht="12.75">
      <c r="A123" s="4" t="s">
        <v>356</v>
      </c>
      <c r="B123">
        <f t="shared" si="10"/>
        <v>110</v>
      </c>
      <c r="C123" t="s">
        <v>11</v>
      </c>
      <c r="D123">
        <f t="shared" si="11"/>
        <v>338</v>
      </c>
      <c r="E123" s="9" t="s">
        <v>290</v>
      </c>
      <c r="F123" t="s">
        <v>24</v>
      </c>
      <c r="G123">
        <v>0</v>
      </c>
      <c r="H123">
        <v>0</v>
      </c>
      <c r="I123">
        <v>0</v>
      </c>
      <c r="J123">
        <v>57</v>
      </c>
      <c r="K123">
        <v>53</v>
      </c>
      <c r="L123">
        <v>0</v>
      </c>
      <c r="M123">
        <f t="shared" si="8"/>
        <v>57</v>
      </c>
      <c r="N123" s="10" t="e">
        <f>IF(C123="D",VLOOKUP(M123,[0]!D_NDL,2,TRUE),VLOOKUP(M123,[0]!H_NDL,4,TRUE))</f>
        <v>#N/A</v>
      </c>
      <c r="O123">
        <f t="shared" si="9"/>
        <v>1</v>
      </c>
    </row>
    <row r="124" spans="1:15" ht="12.75">
      <c r="A124" s="4" t="s">
        <v>397</v>
      </c>
      <c r="B124">
        <f t="shared" si="10"/>
        <v>108</v>
      </c>
      <c r="C124" t="s">
        <v>11</v>
      </c>
      <c r="D124">
        <f t="shared" si="11"/>
        <v>340</v>
      </c>
      <c r="E124" s="9" t="s">
        <v>213</v>
      </c>
      <c r="F124" t="s">
        <v>173</v>
      </c>
      <c r="G124">
        <v>60</v>
      </c>
      <c r="H124">
        <v>0</v>
      </c>
      <c r="I124">
        <v>0</v>
      </c>
      <c r="J124">
        <v>48</v>
      </c>
      <c r="K124">
        <v>0</v>
      </c>
      <c r="L124">
        <v>0</v>
      </c>
      <c r="M124">
        <f t="shared" si="8"/>
        <v>60</v>
      </c>
      <c r="N124" s="10" t="e">
        <f>IF(C124="D",VLOOKUP(M124,[0]!D_NDL,2,TRUE),VLOOKUP(M124,[0]!H_NDL,4,TRUE))</f>
        <v>#N/A</v>
      </c>
      <c r="O124">
        <f t="shared" si="9"/>
        <v>1</v>
      </c>
    </row>
    <row r="125" spans="1:15" ht="12.75">
      <c r="A125" s="4"/>
      <c r="B125">
        <f t="shared" si="10"/>
        <v>108</v>
      </c>
      <c r="C125" t="s">
        <v>11</v>
      </c>
      <c r="D125">
        <f t="shared" si="11"/>
        <v>340</v>
      </c>
      <c r="E125" s="9" t="s">
        <v>246</v>
      </c>
      <c r="F125" t="s">
        <v>54</v>
      </c>
      <c r="G125">
        <v>0</v>
      </c>
      <c r="H125">
        <v>0</v>
      </c>
      <c r="I125">
        <v>52</v>
      </c>
      <c r="J125">
        <v>56</v>
      </c>
      <c r="K125">
        <v>0</v>
      </c>
      <c r="L125">
        <v>0</v>
      </c>
      <c r="M125">
        <f t="shared" si="8"/>
        <v>56</v>
      </c>
      <c r="N125" s="10" t="e">
        <f>IF(C125="D",VLOOKUP(M125,[0]!D_NDL,2,TRUE),VLOOKUP(M125,[0]!H_NDL,4,TRUE))</f>
        <v>#N/A</v>
      </c>
      <c r="O125">
        <f t="shared" si="9"/>
        <v>1</v>
      </c>
    </row>
    <row r="126" spans="1:15" ht="12.75">
      <c r="A126" s="4" t="s">
        <v>376</v>
      </c>
      <c r="B126">
        <f t="shared" si="10"/>
        <v>106</v>
      </c>
      <c r="C126" t="s">
        <v>11</v>
      </c>
      <c r="D126">
        <f t="shared" si="11"/>
        <v>342</v>
      </c>
      <c r="E126" s="9" t="s">
        <v>90</v>
      </c>
      <c r="F126" t="s">
        <v>32</v>
      </c>
      <c r="G126">
        <v>51</v>
      </c>
      <c r="H126">
        <v>0</v>
      </c>
      <c r="I126">
        <v>55</v>
      </c>
      <c r="J126">
        <v>0</v>
      </c>
      <c r="K126">
        <v>0</v>
      </c>
      <c r="L126">
        <v>0</v>
      </c>
      <c r="M126">
        <f t="shared" si="8"/>
        <v>55</v>
      </c>
      <c r="N126" s="10" t="e">
        <f>IF(C126="D",VLOOKUP(M126,[0]!D_NDL,2,TRUE),VLOOKUP(M126,[0]!H_NDL,4,TRUE))</f>
        <v>#N/A</v>
      </c>
      <c r="O126">
        <f t="shared" si="9"/>
        <v>1</v>
      </c>
    </row>
    <row r="127" spans="1:15" ht="12.75">
      <c r="A127" s="4"/>
      <c r="B127">
        <f t="shared" si="10"/>
        <v>106</v>
      </c>
      <c r="C127" t="s">
        <v>11</v>
      </c>
      <c r="D127">
        <f t="shared" si="11"/>
        <v>342</v>
      </c>
      <c r="E127" s="9" t="s">
        <v>101</v>
      </c>
      <c r="F127" t="s">
        <v>93</v>
      </c>
      <c r="G127">
        <v>0</v>
      </c>
      <c r="H127">
        <v>49</v>
      </c>
      <c r="I127">
        <v>0</v>
      </c>
      <c r="J127">
        <v>57</v>
      </c>
      <c r="K127">
        <v>0</v>
      </c>
      <c r="L127">
        <v>0</v>
      </c>
      <c r="M127">
        <f t="shared" si="8"/>
        <v>57</v>
      </c>
      <c r="N127" s="10" t="e">
        <f>IF(C127="D",VLOOKUP(M127,[0]!D_NDL,2,TRUE),VLOOKUP(M127,[0]!H_NDL,4,TRUE))</f>
        <v>#N/A</v>
      </c>
      <c r="O127">
        <f t="shared" si="9"/>
        <v>1</v>
      </c>
    </row>
    <row r="128" spans="1:15" ht="12.75">
      <c r="A128" s="4" t="s">
        <v>322</v>
      </c>
      <c r="B128">
        <f t="shared" si="10"/>
        <v>103</v>
      </c>
      <c r="C128" t="s">
        <v>11</v>
      </c>
      <c r="D128">
        <f t="shared" si="11"/>
        <v>345</v>
      </c>
      <c r="E128" s="9" t="s">
        <v>223</v>
      </c>
      <c r="F128" t="s">
        <v>93</v>
      </c>
      <c r="G128">
        <v>52</v>
      </c>
      <c r="H128">
        <v>0</v>
      </c>
      <c r="I128">
        <v>0</v>
      </c>
      <c r="J128">
        <v>51</v>
      </c>
      <c r="K128">
        <v>0</v>
      </c>
      <c r="L128">
        <v>0</v>
      </c>
      <c r="M128">
        <f t="shared" si="8"/>
        <v>52</v>
      </c>
      <c r="N128" s="10" t="e">
        <f>IF(C128="D",VLOOKUP(M128,[0]!D_NDL,2,TRUE),VLOOKUP(M128,[0]!H_NDL,4,TRUE))</f>
        <v>#N/A</v>
      </c>
      <c r="O128">
        <f t="shared" si="9"/>
        <v>1</v>
      </c>
    </row>
    <row r="129" spans="1:15" ht="12.75">
      <c r="A129" s="4" t="s">
        <v>323</v>
      </c>
      <c r="B129">
        <f t="shared" si="10"/>
        <v>97</v>
      </c>
      <c r="C129" t="s">
        <v>11</v>
      </c>
      <c r="D129">
        <f t="shared" si="11"/>
        <v>351</v>
      </c>
      <c r="E129" s="9" t="s">
        <v>105</v>
      </c>
      <c r="F129" t="s">
        <v>93</v>
      </c>
      <c r="G129">
        <v>0</v>
      </c>
      <c r="H129">
        <v>0</v>
      </c>
      <c r="I129">
        <v>40</v>
      </c>
      <c r="J129">
        <v>0</v>
      </c>
      <c r="K129">
        <v>57</v>
      </c>
      <c r="L129">
        <v>0</v>
      </c>
      <c r="M129">
        <f t="shared" si="8"/>
        <v>57</v>
      </c>
      <c r="N129" s="10" t="e">
        <f>IF(C129="D",VLOOKUP(M129,[0]!D_NDL,2,TRUE),VLOOKUP(M129,[0]!H_NDL,4,TRUE))</f>
        <v>#N/A</v>
      </c>
      <c r="O129">
        <f t="shared" si="9"/>
        <v>1</v>
      </c>
    </row>
    <row r="130" spans="1:15" ht="12.75">
      <c r="A130" s="4" t="s">
        <v>377</v>
      </c>
      <c r="B130">
        <f t="shared" si="10"/>
        <v>96</v>
      </c>
      <c r="C130" t="s">
        <v>11</v>
      </c>
      <c r="D130">
        <f t="shared" si="11"/>
        <v>352</v>
      </c>
      <c r="E130" s="9" t="s">
        <v>102</v>
      </c>
      <c r="F130" t="s">
        <v>93</v>
      </c>
      <c r="G130">
        <v>0</v>
      </c>
      <c r="H130">
        <v>51</v>
      </c>
      <c r="I130">
        <v>0</v>
      </c>
      <c r="J130">
        <v>0</v>
      </c>
      <c r="K130">
        <v>0</v>
      </c>
      <c r="L130">
        <v>45</v>
      </c>
      <c r="M130">
        <f t="shared" si="8"/>
        <v>51</v>
      </c>
      <c r="N130" s="10" t="e">
        <f>IF(C130="D",VLOOKUP(M130,[0]!D_NDL,2,TRUE),VLOOKUP(M130,[0]!H_NDL,4,TRUE))</f>
        <v>#N/A</v>
      </c>
      <c r="O130">
        <f t="shared" si="9"/>
        <v>1</v>
      </c>
    </row>
    <row r="131" spans="1:15" ht="12.75">
      <c r="A131" s="4" t="s">
        <v>357</v>
      </c>
      <c r="B131">
        <f t="shared" si="10"/>
        <v>82</v>
      </c>
      <c r="C131" t="s">
        <v>11</v>
      </c>
      <c r="D131">
        <f t="shared" si="11"/>
        <v>366</v>
      </c>
      <c r="E131" s="9" t="s">
        <v>111</v>
      </c>
      <c r="F131" t="s">
        <v>93</v>
      </c>
      <c r="G131">
        <v>51</v>
      </c>
      <c r="H131">
        <v>0</v>
      </c>
      <c r="I131">
        <v>0</v>
      </c>
      <c r="J131">
        <v>0</v>
      </c>
      <c r="K131">
        <v>0</v>
      </c>
      <c r="L131">
        <v>31</v>
      </c>
      <c r="M131">
        <f t="shared" si="8"/>
        <v>51</v>
      </c>
      <c r="N131" s="10" t="e">
        <f>IF(C131="D",VLOOKUP(M131,[0]!D_NDL,2,TRUE),VLOOKUP(M131,[0]!H_NDL,4,TRUE))</f>
        <v>#N/A</v>
      </c>
      <c r="O131">
        <f t="shared" si="9"/>
        <v>1</v>
      </c>
    </row>
    <row r="132" spans="1:15" ht="12.75">
      <c r="A132" s="4" t="s">
        <v>358</v>
      </c>
      <c r="B132">
        <f t="shared" si="10"/>
        <v>80</v>
      </c>
      <c r="C132" t="s">
        <v>11</v>
      </c>
      <c r="D132">
        <f t="shared" si="11"/>
        <v>368</v>
      </c>
      <c r="E132" s="9" t="s">
        <v>133</v>
      </c>
      <c r="F132" t="s">
        <v>54</v>
      </c>
      <c r="G132">
        <v>0</v>
      </c>
      <c r="H132">
        <v>40</v>
      </c>
      <c r="I132">
        <v>0</v>
      </c>
      <c r="J132">
        <v>0</v>
      </c>
      <c r="K132">
        <v>0</v>
      </c>
      <c r="L132">
        <v>40</v>
      </c>
      <c r="M132">
        <f t="shared" si="8"/>
        <v>40</v>
      </c>
      <c r="N132" s="10" t="e">
        <f>IF(C132="D",VLOOKUP(M132,[0]!D_NDL,2,TRUE),VLOOKUP(M132,[0]!H_NDL,4,TRUE))</f>
        <v>#N/A</v>
      </c>
      <c r="O132">
        <f t="shared" si="9"/>
        <v>1</v>
      </c>
    </row>
    <row r="133" spans="1:15" ht="12.75">
      <c r="A133" s="4" t="s">
        <v>398</v>
      </c>
      <c r="B133">
        <f t="shared" si="10"/>
        <v>74</v>
      </c>
      <c r="C133" t="s">
        <v>11</v>
      </c>
      <c r="D133">
        <f t="shared" si="11"/>
        <v>374</v>
      </c>
      <c r="E133" s="9" t="s">
        <v>221</v>
      </c>
      <c r="F133" t="s">
        <v>93</v>
      </c>
      <c r="G133">
        <v>36</v>
      </c>
      <c r="H133">
        <v>0</v>
      </c>
      <c r="I133">
        <v>0</v>
      </c>
      <c r="J133">
        <v>0</v>
      </c>
      <c r="K133">
        <v>0</v>
      </c>
      <c r="L133">
        <v>38</v>
      </c>
      <c r="M133">
        <f aca="true" t="shared" si="12" ref="M133:M155">IF(ISBLANK(F133),0,MAX(G133,H133,I133,J133,K133,L133))</f>
        <v>38</v>
      </c>
      <c r="N133" s="10" t="e">
        <f>IF(C133="D",VLOOKUP(M133,[0]!D_NDL,2,TRUE),VLOOKUP(M133,[0]!H_NDL,4,TRUE))</f>
        <v>#N/A</v>
      </c>
      <c r="O133">
        <f t="shared" si="9"/>
        <v>1</v>
      </c>
    </row>
    <row r="134" spans="1:15" ht="12.75">
      <c r="A134" s="4" t="s">
        <v>337</v>
      </c>
      <c r="B134">
        <f aca="true" t="shared" si="13" ref="B134:B155">G134+H134+I134+J134+K134+L134</f>
        <v>57</v>
      </c>
      <c r="C134" t="s">
        <v>11</v>
      </c>
      <c r="D134">
        <f t="shared" si="11"/>
        <v>391</v>
      </c>
      <c r="E134" s="9" t="s">
        <v>211</v>
      </c>
      <c r="F134" t="s">
        <v>24</v>
      </c>
      <c r="G134">
        <v>0</v>
      </c>
      <c r="H134">
        <v>57</v>
      </c>
      <c r="I134">
        <v>0</v>
      </c>
      <c r="J134">
        <v>0</v>
      </c>
      <c r="K134">
        <v>0</v>
      </c>
      <c r="L134">
        <v>0</v>
      </c>
      <c r="M134">
        <f t="shared" si="12"/>
        <v>57</v>
      </c>
      <c r="N134" s="10" t="e">
        <f>IF(C134="D",VLOOKUP(M134,[0]!D_NDL,2,TRUE),VLOOKUP(M134,[0]!H_NDL,4,TRUE))</f>
        <v>#N/A</v>
      </c>
      <c r="O134">
        <f aca="true" t="shared" si="14" ref="O134:O153">IF(COUNT(G134:L134)=6,1,0)</f>
        <v>1</v>
      </c>
    </row>
    <row r="135" spans="1:15" ht="12.75">
      <c r="A135" s="4" t="s">
        <v>378</v>
      </c>
      <c r="B135">
        <f t="shared" si="13"/>
        <v>54</v>
      </c>
      <c r="C135" t="s">
        <v>11</v>
      </c>
      <c r="D135">
        <f aca="true" t="shared" si="15" ref="D135:D155">$B$5-B135</f>
        <v>394</v>
      </c>
      <c r="E135" s="9" t="s">
        <v>109</v>
      </c>
      <c r="F135" t="s">
        <v>21</v>
      </c>
      <c r="G135">
        <v>0</v>
      </c>
      <c r="H135">
        <v>0</v>
      </c>
      <c r="I135">
        <v>0</v>
      </c>
      <c r="J135">
        <v>0</v>
      </c>
      <c r="K135">
        <v>54</v>
      </c>
      <c r="L135">
        <v>0</v>
      </c>
      <c r="M135">
        <f t="shared" si="12"/>
        <v>54</v>
      </c>
      <c r="N135" s="10" t="e">
        <f>IF(C135="D",VLOOKUP(M135,[0]!D_NDL,2,TRUE),VLOOKUP(M135,[0]!H_NDL,4,TRUE))</f>
        <v>#N/A</v>
      </c>
      <c r="O135">
        <f t="shared" si="14"/>
        <v>1</v>
      </c>
    </row>
    <row r="136" spans="1:15" ht="12.75">
      <c r="A136" s="4" t="s">
        <v>379</v>
      </c>
      <c r="B136">
        <f t="shared" si="13"/>
        <v>52</v>
      </c>
      <c r="C136" t="s">
        <v>11</v>
      </c>
      <c r="D136">
        <f t="shared" si="15"/>
        <v>396</v>
      </c>
      <c r="E136" s="9" t="s">
        <v>286</v>
      </c>
      <c r="F136" t="s">
        <v>206</v>
      </c>
      <c r="G136">
        <v>0</v>
      </c>
      <c r="H136">
        <v>0</v>
      </c>
      <c r="I136">
        <v>0</v>
      </c>
      <c r="J136">
        <v>52</v>
      </c>
      <c r="K136">
        <v>0</v>
      </c>
      <c r="L136">
        <v>0</v>
      </c>
      <c r="M136">
        <f t="shared" si="12"/>
        <v>52</v>
      </c>
      <c r="N136" s="10" t="e">
        <f>IF(C136="D",VLOOKUP(M136,[0]!D_NDL,2,TRUE),VLOOKUP(M136,[0]!H_NDL,4,TRUE))</f>
        <v>#N/A</v>
      </c>
      <c r="O136">
        <f t="shared" si="14"/>
        <v>1</v>
      </c>
    </row>
    <row r="137" spans="1:15" ht="12.75">
      <c r="A137" s="4" t="s">
        <v>359</v>
      </c>
      <c r="B137">
        <f t="shared" si="13"/>
        <v>47</v>
      </c>
      <c r="C137" t="s">
        <v>11</v>
      </c>
      <c r="D137">
        <f t="shared" si="15"/>
        <v>401</v>
      </c>
      <c r="E137" s="9" t="s">
        <v>140</v>
      </c>
      <c r="F137" t="s">
        <v>70</v>
      </c>
      <c r="G137">
        <v>0</v>
      </c>
      <c r="H137">
        <v>0</v>
      </c>
      <c r="I137">
        <v>0</v>
      </c>
      <c r="J137">
        <v>47</v>
      </c>
      <c r="K137">
        <v>0</v>
      </c>
      <c r="L137">
        <v>0</v>
      </c>
      <c r="M137">
        <f t="shared" si="12"/>
        <v>47</v>
      </c>
      <c r="N137" s="10" t="e">
        <f>IF(C137="D",VLOOKUP(M137,[0]!D_NDL,2,TRUE),VLOOKUP(M137,[0]!H_NDL,4,TRUE))</f>
        <v>#N/A</v>
      </c>
      <c r="O137">
        <f t="shared" si="14"/>
        <v>1</v>
      </c>
    </row>
    <row r="138" spans="1:15" ht="12.75">
      <c r="A138" s="4" t="s">
        <v>399</v>
      </c>
      <c r="B138">
        <f t="shared" si="13"/>
        <v>43</v>
      </c>
      <c r="C138" t="s">
        <v>11</v>
      </c>
      <c r="D138">
        <f t="shared" si="15"/>
        <v>405</v>
      </c>
      <c r="E138" s="9" t="s">
        <v>116</v>
      </c>
      <c r="F138" t="s">
        <v>45</v>
      </c>
      <c r="G138">
        <v>43</v>
      </c>
      <c r="H138">
        <v>0</v>
      </c>
      <c r="I138">
        <v>0</v>
      </c>
      <c r="J138">
        <v>0</v>
      </c>
      <c r="K138">
        <v>0</v>
      </c>
      <c r="L138">
        <v>0</v>
      </c>
      <c r="M138">
        <f t="shared" si="12"/>
        <v>43</v>
      </c>
      <c r="N138" s="10" t="e">
        <f>IF(C138="D",VLOOKUP(M138,[0]!D_NDL,2,TRUE),VLOOKUP(M138,[0]!H_NDL,4,TRUE))</f>
        <v>#N/A</v>
      </c>
      <c r="O138">
        <f t="shared" si="14"/>
        <v>1</v>
      </c>
    </row>
    <row r="139" spans="1:15" ht="12.75">
      <c r="A139" s="4" t="s">
        <v>383</v>
      </c>
      <c r="B139">
        <f t="shared" si="13"/>
        <v>40</v>
      </c>
      <c r="C139" t="s">
        <v>11</v>
      </c>
      <c r="D139">
        <f t="shared" si="15"/>
        <v>408</v>
      </c>
      <c r="E139" s="9" t="s">
        <v>141</v>
      </c>
      <c r="F139" t="s">
        <v>93</v>
      </c>
      <c r="G139">
        <v>0</v>
      </c>
      <c r="H139">
        <v>0</v>
      </c>
      <c r="I139">
        <v>40</v>
      </c>
      <c r="J139">
        <v>0</v>
      </c>
      <c r="K139">
        <v>0</v>
      </c>
      <c r="L139">
        <v>0</v>
      </c>
      <c r="M139">
        <f t="shared" si="12"/>
        <v>40</v>
      </c>
      <c r="N139" s="10" t="e">
        <f>IF(C139="D",VLOOKUP(M139,[0]!D_NDL,2,TRUE),VLOOKUP(M139,[0]!H_NDL,4,TRUE))</f>
        <v>#N/A</v>
      </c>
      <c r="O139">
        <f t="shared" si="14"/>
        <v>1</v>
      </c>
    </row>
    <row r="140" spans="1:15" ht="12.75">
      <c r="A140" s="4" t="s">
        <v>384</v>
      </c>
      <c r="B140">
        <f t="shared" si="13"/>
        <v>0</v>
      </c>
      <c r="C140" t="s">
        <v>11</v>
      </c>
      <c r="D140">
        <f t="shared" si="15"/>
        <v>448</v>
      </c>
      <c r="E140" s="9" t="s">
        <v>224</v>
      </c>
      <c r="F140" t="s">
        <v>78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f t="shared" si="12"/>
        <v>0</v>
      </c>
      <c r="N140" s="10" t="e">
        <f>IF(C140="D",VLOOKUP(M140,[0]!D_NDL,2,TRUE),VLOOKUP(M140,[0]!H_NDL,4,TRUE))</f>
        <v>#N/A</v>
      </c>
      <c r="O140">
        <f t="shared" si="14"/>
        <v>1</v>
      </c>
    </row>
    <row r="141" spans="1:15" ht="12.75">
      <c r="A141" s="4"/>
      <c r="B141">
        <f t="shared" si="13"/>
        <v>0</v>
      </c>
      <c r="C141" t="s">
        <v>11</v>
      </c>
      <c r="D141">
        <f t="shared" si="15"/>
        <v>448</v>
      </c>
      <c r="E141" s="9" t="s">
        <v>225</v>
      </c>
      <c r="F141" t="s">
        <v>49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f t="shared" si="12"/>
        <v>0</v>
      </c>
      <c r="N141" s="10" t="e">
        <f>IF(C141="D",VLOOKUP(M141,[0]!D_NDL,2,TRUE),VLOOKUP(M141,[0]!H_NDL,4,TRUE))</f>
        <v>#N/A</v>
      </c>
      <c r="O141">
        <f t="shared" si="14"/>
        <v>1</v>
      </c>
    </row>
    <row r="142" spans="1:15" ht="12.75">
      <c r="A142" s="4"/>
      <c r="B142">
        <f t="shared" si="13"/>
        <v>0</v>
      </c>
      <c r="C142" t="s">
        <v>11</v>
      </c>
      <c r="D142">
        <f t="shared" si="15"/>
        <v>448</v>
      </c>
      <c r="E142" s="9" t="s">
        <v>283</v>
      </c>
      <c r="F142" t="s">
        <v>134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f t="shared" si="12"/>
        <v>0</v>
      </c>
      <c r="N142" s="10" t="e">
        <f>IF(C142="D",VLOOKUP(M142,[0]!D_NDL,2,TRUE),VLOOKUP(M142,[0]!H_NDL,4,TRUE))</f>
        <v>#N/A</v>
      </c>
      <c r="O142">
        <f t="shared" si="14"/>
        <v>1</v>
      </c>
    </row>
    <row r="143" spans="1:15" ht="12.75">
      <c r="A143" s="4"/>
      <c r="B143">
        <f t="shared" si="13"/>
        <v>0</v>
      </c>
      <c r="C143" t="s">
        <v>11</v>
      </c>
      <c r="D143">
        <f t="shared" si="15"/>
        <v>448</v>
      </c>
      <c r="E143" s="9" t="s">
        <v>214</v>
      </c>
      <c r="F143" t="s">
        <v>173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f t="shared" si="12"/>
        <v>0</v>
      </c>
      <c r="N143" s="10" t="e">
        <f>IF(C143="D",VLOOKUP(M143,[0]!D_NDL,2,TRUE),VLOOKUP(M143,[0]!H_NDL,4,TRUE))</f>
        <v>#N/A</v>
      </c>
      <c r="O143">
        <f t="shared" si="14"/>
        <v>1</v>
      </c>
    </row>
    <row r="144" spans="1:15" ht="12.75">
      <c r="A144" s="4"/>
      <c r="B144">
        <f t="shared" si="13"/>
        <v>0</v>
      </c>
      <c r="C144" t="s">
        <v>11</v>
      </c>
      <c r="D144">
        <f t="shared" si="15"/>
        <v>448</v>
      </c>
      <c r="E144" s="9" t="s">
        <v>86</v>
      </c>
      <c r="F144" t="s">
        <v>42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f t="shared" si="12"/>
        <v>0</v>
      </c>
      <c r="N144" s="10" t="e">
        <f>IF(C144="D",VLOOKUP(M144,[0]!D_NDL,2,TRUE),VLOOKUP(M144,[0]!H_NDL,4,TRUE))</f>
        <v>#N/A</v>
      </c>
      <c r="O144">
        <f t="shared" si="14"/>
        <v>1</v>
      </c>
    </row>
    <row r="145" spans="1:15" ht="12.75">
      <c r="A145" s="4"/>
      <c r="B145">
        <f t="shared" si="13"/>
        <v>0</v>
      </c>
      <c r="C145" t="s">
        <v>11</v>
      </c>
      <c r="D145">
        <f t="shared" si="15"/>
        <v>448</v>
      </c>
      <c r="E145" s="9" t="s">
        <v>131</v>
      </c>
      <c r="F145" t="s">
        <v>42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f t="shared" si="12"/>
        <v>0</v>
      </c>
      <c r="N145" s="10" t="e">
        <f>IF(C145="D",VLOOKUP(M145,[0]!D_NDL,2,TRUE),VLOOKUP(M145,[0]!H_NDL,4,TRUE))</f>
        <v>#N/A</v>
      </c>
      <c r="O145">
        <f t="shared" si="14"/>
        <v>1</v>
      </c>
    </row>
    <row r="146" spans="1:15" ht="12.75">
      <c r="A146" s="4"/>
      <c r="B146">
        <f t="shared" si="13"/>
        <v>0</v>
      </c>
      <c r="C146" t="s">
        <v>11</v>
      </c>
      <c r="D146">
        <f t="shared" si="15"/>
        <v>448</v>
      </c>
      <c r="E146" s="9" t="s">
        <v>110</v>
      </c>
      <c r="F146" t="s">
        <v>93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f t="shared" si="12"/>
        <v>0</v>
      </c>
      <c r="N146" s="10" t="e">
        <f>IF(C146="D",VLOOKUP(M146,[0]!D_NDL,2,TRUE),VLOOKUP(M146,[0]!H_NDL,4,TRUE))</f>
        <v>#N/A</v>
      </c>
      <c r="O146">
        <f t="shared" si="14"/>
        <v>1</v>
      </c>
    </row>
    <row r="147" spans="1:15" ht="12.75">
      <c r="A147" s="4"/>
      <c r="B147">
        <f t="shared" si="13"/>
        <v>0</v>
      </c>
      <c r="C147" t="s">
        <v>11</v>
      </c>
      <c r="D147">
        <f t="shared" si="15"/>
        <v>448</v>
      </c>
      <c r="E147" s="9" t="s">
        <v>103</v>
      </c>
      <c r="F147" t="s">
        <v>42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f t="shared" si="12"/>
        <v>0</v>
      </c>
      <c r="N147" s="10" t="e">
        <f>IF(C147="D",VLOOKUP(M147,[0]!D_NDL,2,TRUE),VLOOKUP(M147,[0]!H_NDL,4,TRUE))</f>
        <v>#N/A</v>
      </c>
      <c r="O147">
        <f t="shared" si="14"/>
        <v>1</v>
      </c>
    </row>
    <row r="148" spans="1:15" ht="12.75">
      <c r="A148" s="4"/>
      <c r="B148">
        <f t="shared" si="13"/>
        <v>0</v>
      </c>
      <c r="C148" t="s">
        <v>11</v>
      </c>
      <c r="D148">
        <f t="shared" si="15"/>
        <v>448</v>
      </c>
      <c r="E148" s="9" t="s">
        <v>171</v>
      </c>
      <c r="F148" t="s">
        <v>78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f t="shared" si="12"/>
        <v>0</v>
      </c>
      <c r="N148" s="10" t="e">
        <f>IF(C148="D",VLOOKUP(M148,[0]!D_NDL,2,TRUE),VLOOKUP(M148,[0]!H_NDL,4,TRUE))</f>
        <v>#N/A</v>
      </c>
      <c r="O148">
        <f t="shared" si="14"/>
        <v>1</v>
      </c>
    </row>
    <row r="149" spans="1:15" ht="12.75">
      <c r="A149" s="4"/>
      <c r="B149">
        <f t="shared" si="13"/>
        <v>0</v>
      </c>
      <c r="C149" t="s">
        <v>11</v>
      </c>
      <c r="D149">
        <f t="shared" si="15"/>
        <v>448</v>
      </c>
      <c r="E149" s="9" t="s">
        <v>114</v>
      </c>
      <c r="F149" t="s">
        <v>45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f t="shared" si="12"/>
        <v>0</v>
      </c>
      <c r="N149" s="10" t="e">
        <f>IF(C149="D",VLOOKUP(M149,[0]!D_NDL,2,TRUE),VLOOKUP(M149,[0]!H_NDL,4,TRUE))</f>
        <v>#N/A</v>
      </c>
      <c r="O149">
        <f t="shared" si="14"/>
        <v>1</v>
      </c>
    </row>
    <row r="150" spans="1:15" ht="12.75">
      <c r="A150" s="4"/>
      <c r="B150">
        <f t="shared" si="13"/>
        <v>0</v>
      </c>
      <c r="C150" t="s">
        <v>11</v>
      </c>
      <c r="D150">
        <f t="shared" si="15"/>
        <v>448</v>
      </c>
      <c r="E150" s="9" t="s">
        <v>237</v>
      </c>
      <c r="F150" t="s">
        <v>206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f t="shared" si="12"/>
        <v>0</v>
      </c>
      <c r="N150" s="10" t="e">
        <f>IF(C150="D",VLOOKUP(M150,[0]!D_NDL,2,TRUE),VLOOKUP(M150,[0]!H_NDL,4,TRUE))</f>
        <v>#N/A</v>
      </c>
      <c r="O150">
        <f t="shared" si="14"/>
        <v>1</v>
      </c>
    </row>
    <row r="151" spans="1:15" ht="12.75">
      <c r="A151" s="4"/>
      <c r="B151">
        <f t="shared" si="13"/>
        <v>0</v>
      </c>
      <c r="C151" t="s">
        <v>11</v>
      </c>
      <c r="D151">
        <f t="shared" si="15"/>
        <v>448</v>
      </c>
      <c r="E151" s="9" t="s">
        <v>115</v>
      </c>
      <c r="F151" t="s">
        <v>21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f t="shared" si="12"/>
        <v>0</v>
      </c>
      <c r="N151" s="10" t="e">
        <f>IF(C151="D",VLOOKUP(M151,[0]!D_NDL,2,TRUE),VLOOKUP(M151,[0]!H_NDL,4,TRUE))</f>
        <v>#N/A</v>
      </c>
      <c r="O151">
        <f t="shared" si="14"/>
        <v>1</v>
      </c>
    </row>
    <row r="152" spans="1:15" ht="12.75">
      <c r="A152" s="4"/>
      <c r="B152">
        <f t="shared" si="13"/>
        <v>0</v>
      </c>
      <c r="C152" t="s">
        <v>11</v>
      </c>
      <c r="D152">
        <f t="shared" si="15"/>
        <v>448</v>
      </c>
      <c r="E152" s="9" t="s">
        <v>238</v>
      </c>
      <c r="F152" t="s">
        <v>206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f t="shared" si="12"/>
        <v>0</v>
      </c>
      <c r="N152" s="10" t="e">
        <f>IF(C152="D",VLOOKUP(M152,[0]!D_NDL,2,TRUE),VLOOKUP(M152,[0]!H_NDL,4,TRUE))</f>
        <v>#N/A</v>
      </c>
      <c r="O152">
        <f t="shared" si="14"/>
        <v>1</v>
      </c>
    </row>
    <row r="153" spans="1:15" ht="12.75">
      <c r="A153" s="4"/>
      <c r="B153">
        <f t="shared" si="13"/>
        <v>0</v>
      </c>
      <c r="C153" t="s">
        <v>11</v>
      </c>
      <c r="D153">
        <f t="shared" si="15"/>
        <v>448</v>
      </c>
      <c r="E153" s="9" t="s">
        <v>235</v>
      </c>
      <c r="F153" t="s">
        <v>206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f t="shared" si="12"/>
        <v>0</v>
      </c>
      <c r="N153" s="10" t="e">
        <f>IF(C153="D",VLOOKUP(M153,[0]!D_NDL,2,TRUE),VLOOKUP(M153,[0]!H_NDL,4,TRUE))</f>
        <v>#N/A</v>
      </c>
      <c r="O153">
        <f t="shared" si="14"/>
        <v>1</v>
      </c>
    </row>
    <row r="154" spans="1:15" ht="12.75">
      <c r="A154" s="4"/>
      <c r="B154">
        <f t="shared" si="13"/>
        <v>0</v>
      </c>
      <c r="C154"/>
      <c r="D154">
        <f t="shared" si="15"/>
        <v>448</v>
      </c>
      <c r="E154" s="9" t="s">
        <v>296</v>
      </c>
      <c r="F154" t="s">
        <v>277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f t="shared" si="12"/>
        <v>0</v>
      </c>
      <c r="N154" s="10" t="e">
        <f>IF(C154="D",VLOOKUP(M154,[0]!D_NDL,2,TRUE),VLOOKUP(M154,[0]!H_NDL,4,TRUE))</f>
        <v>#N/A</v>
      </c>
      <c r="O154">
        <f>IF(COUNT(G154:L154)=6,1,0)</f>
        <v>1</v>
      </c>
    </row>
    <row r="155" spans="1:15" ht="12.75">
      <c r="A155" s="4"/>
      <c r="B155">
        <f t="shared" si="13"/>
        <v>0</v>
      </c>
      <c r="C155" t="s">
        <v>11</v>
      </c>
      <c r="D155">
        <f t="shared" si="15"/>
        <v>448</v>
      </c>
      <c r="E155" s="9"/>
      <c r="M155">
        <f t="shared" si="12"/>
        <v>0</v>
      </c>
      <c r="N155" s="10" t="e">
        <f>IF(C155="D",VLOOKUP(M155,[0]!D_NDL,2,TRUE),VLOOKUP(M155,[0]!H_NDL,4,TRUE))</f>
        <v>#N/A</v>
      </c>
      <c r="O155">
        <f>IF(COUNT(G155:L155)=6,1,0)</f>
        <v>0</v>
      </c>
    </row>
    <row r="156" spans="1:5" ht="12.75">
      <c r="A156" s="4"/>
      <c r="B156">
        <v>149</v>
      </c>
      <c r="C156"/>
      <c r="D156" t="s">
        <v>254</v>
      </c>
      <c r="E156" s="9"/>
    </row>
    <row r="157" spans="1:5" ht="12.75">
      <c r="A157" s="4"/>
      <c r="B157"/>
      <c r="C157"/>
      <c r="D157"/>
      <c r="E157" s="9"/>
    </row>
    <row r="158" spans="1:5" ht="12.75">
      <c r="A158" s="4"/>
      <c r="B158">
        <f>SUM(B5:B153)</f>
        <v>37943</v>
      </c>
      <c r="C158"/>
      <c r="D158" t="s">
        <v>256</v>
      </c>
      <c r="E158" s="9"/>
    </row>
    <row r="159" spans="1:5" ht="12.75">
      <c r="A159" s="4"/>
      <c r="B159"/>
      <c r="C159"/>
      <c r="D159"/>
      <c r="E159" s="9"/>
    </row>
    <row r="160" spans="1:5" ht="12.75">
      <c r="A160" s="4"/>
      <c r="B160">
        <f>EinzelD!B55+EinzelH!B158</f>
        <v>51757</v>
      </c>
      <c r="C160"/>
      <c r="D160" t="s">
        <v>255</v>
      </c>
      <c r="E160" s="9"/>
    </row>
    <row r="161" spans="1:5" ht="12.75">
      <c r="A161" s="4"/>
      <c r="B161">
        <v>195</v>
      </c>
      <c r="C161"/>
      <c r="D161" t="s">
        <v>258</v>
      </c>
      <c r="E161" s="9"/>
    </row>
    <row r="162" spans="1:5" ht="12.75">
      <c r="A162" s="4"/>
      <c r="B162"/>
      <c r="C162"/>
      <c r="D162"/>
      <c r="E162" s="9"/>
    </row>
    <row r="163" spans="1:5" ht="12.75">
      <c r="A163" s="4"/>
      <c r="B163"/>
      <c r="C163"/>
      <c r="D163"/>
      <c r="E163" s="9"/>
    </row>
    <row r="164" spans="1:5" ht="12.75">
      <c r="A164" s="4"/>
      <c r="B164"/>
      <c r="C164"/>
      <c r="D164"/>
      <c r="E164" s="9"/>
    </row>
    <row r="165" spans="1:5" ht="12.75">
      <c r="A165" s="4"/>
      <c r="B165"/>
      <c r="C165"/>
      <c r="D165"/>
      <c r="E165" s="9"/>
    </row>
    <row r="166" spans="2:4" ht="12.75">
      <c r="B166"/>
      <c r="C166"/>
      <c r="D166"/>
    </row>
    <row r="167" spans="2:4" ht="12.75">
      <c r="B167"/>
      <c r="C167"/>
      <c r="D167"/>
    </row>
    <row r="168" spans="2:4" ht="12.75">
      <c r="B168"/>
      <c r="C168"/>
      <c r="D168"/>
    </row>
    <row r="169" spans="2:4" ht="12.75">
      <c r="B169"/>
      <c r="C169"/>
      <c r="D169"/>
    </row>
    <row r="170" spans="2:4" ht="12.75">
      <c r="B170"/>
      <c r="C170"/>
      <c r="D170"/>
    </row>
    <row r="171" spans="2:4" ht="12.75">
      <c r="B171"/>
      <c r="C171"/>
      <c r="D171"/>
    </row>
    <row r="172" spans="2:4" ht="12.75">
      <c r="B172"/>
      <c r="C172"/>
      <c r="D172"/>
    </row>
    <row r="173" spans="2:4" ht="12.75">
      <c r="B173"/>
      <c r="C173"/>
      <c r="D173"/>
    </row>
    <row r="174" spans="2:4" ht="12.75">
      <c r="B174"/>
      <c r="C174"/>
      <c r="D174"/>
    </row>
    <row r="175" spans="3:4" ht="12.75">
      <c r="C175" s="5"/>
      <c r="D175" s="5"/>
    </row>
    <row r="178" spans="2:5" ht="12.75">
      <c r="B178"/>
      <c r="D178"/>
      <c r="E178" s="9"/>
    </row>
    <row r="179" spans="2:5" ht="12.75">
      <c r="B179"/>
      <c r="D179"/>
      <c r="E179" s="9"/>
    </row>
    <row r="180" spans="2:5" ht="12.75">
      <c r="B180"/>
      <c r="D180"/>
      <c r="E180" s="9"/>
    </row>
    <row r="181" spans="2:5" ht="12.75">
      <c r="B181"/>
      <c r="D181"/>
      <c r="E181" s="9"/>
    </row>
    <row r="182" spans="2:5" ht="12.75">
      <c r="B182"/>
      <c r="D182"/>
      <c r="E182" s="9"/>
    </row>
  </sheetData>
  <autoFilter ref="B4:N182"/>
  <mergeCells count="3">
    <mergeCell ref="B1:N1"/>
    <mergeCell ref="B2:N2"/>
    <mergeCell ref="B3:N3"/>
  </mergeCells>
  <printOptions/>
  <pageMargins left="0.6692913385826772" right="0.5511811023622047" top="0.5118110236220472" bottom="0.7480314960629921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für Internet</dc:title>
  <dc:subject/>
  <dc:creator>Arno Greven</dc:creator>
  <cp:keywords/>
  <dc:description/>
  <cp:lastModifiedBy>Arno Greven</cp:lastModifiedBy>
  <cp:lastPrinted>2005-01-23T21:16:02Z</cp:lastPrinted>
  <dcterms:created xsi:type="dcterms:W3CDTF">2000-10-13T07:04:21Z</dcterms:created>
  <dcterms:modified xsi:type="dcterms:W3CDTF">2005-01-24T20:39:35Z</dcterms:modified>
  <cp:category/>
  <cp:version/>
  <cp:contentType/>
  <cp:contentStatus/>
</cp:coreProperties>
</file>